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2030" windowHeight="7305" tabRatio="512" activeTab="0"/>
  </bookViews>
  <sheets>
    <sheet name="local data" sheetId="1" r:id="rId1"/>
  </sheets>
  <definedNames>
    <definedName name="_xlnm.Print_Area" localSheetId="0">'local data'!$A$281:$AA$307,'local data'!$A$1:$AA$3</definedName>
    <definedName name="_xlnm.Print_Titles" localSheetId="0">'local data'!$1:$3</definedName>
  </definedNames>
  <calcPr fullCalcOnLoad="1"/>
</workbook>
</file>

<file path=xl/sharedStrings.xml><?xml version="1.0" encoding="utf-8"?>
<sst xmlns="http://schemas.openxmlformats.org/spreadsheetml/2006/main" count="687" uniqueCount="416">
  <si>
    <t>STA</t>
  </si>
  <si>
    <t>NAME</t>
  </si>
  <si>
    <t>AK</t>
  </si>
  <si>
    <t>ALASKA STATE PROGRAM</t>
  </si>
  <si>
    <t>AL</t>
  </si>
  <si>
    <t>BIRMINGHAM</t>
  </si>
  <si>
    <t>JEFFERSON COUNTY</t>
  </si>
  <si>
    <t>ALABAMA STATE PROGRAM</t>
  </si>
  <si>
    <t>AR</t>
  </si>
  <si>
    <t>ARKANSAS STATE PROGRAM</t>
  </si>
  <si>
    <t>AZ</t>
  </si>
  <si>
    <t>AVONDALE CITY</t>
  </si>
  <si>
    <t>CHANDLER</t>
  </si>
  <si>
    <t>GLENDALE</t>
  </si>
  <si>
    <t>MESA</t>
  </si>
  <si>
    <t>PHOENIX</t>
  </si>
  <si>
    <t>SURPRISE TOWN</t>
  </si>
  <si>
    <t>TUCSON</t>
  </si>
  <si>
    <t>MARICOPA COUNTY</t>
  </si>
  <si>
    <t>PIMA COUNTY</t>
  </si>
  <si>
    <t>ARIZONA STATE PROGRAM</t>
  </si>
  <si>
    <t>CA</t>
  </si>
  <si>
    <t>ANAHEIM</t>
  </si>
  <si>
    <t>ANTIOCH</t>
  </si>
  <si>
    <t>APPLE VALLEY</t>
  </si>
  <si>
    <t>BAKERSFIELD</t>
  </si>
  <si>
    <t>CHULA VISTA</t>
  </si>
  <si>
    <t>COMPTON</t>
  </si>
  <si>
    <t>CORONA</t>
  </si>
  <si>
    <t>ELK GROVE</t>
  </si>
  <si>
    <t>FONTANA</t>
  </si>
  <si>
    <t>FRESNO</t>
  </si>
  <si>
    <t>HEMET</t>
  </si>
  <si>
    <t>HESPERIA</t>
  </si>
  <si>
    <t>LANCASTER</t>
  </si>
  <si>
    <t>LONG BEACH</t>
  </si>
  <si>
    <t>LOS ANGELES</t>
  </si>
  <si>
    <t>MODESTO</t>
  </si>
  <si>
    <t>MORENO VALLEY</t>
  </si>
  <si>
    <t>OAKLAND</t>
  </si>
  <si>
    <t>ONTARIO</t>
  </si>
  <si>
    <t>PALMDALE</t>
  </si>
  <si>
    <t>POMONA</t>
  </si>
  <si>
    <t>RANCHO CUCAMONGA</t>
  </si>
  <si>
    <t>RIALTO</t>
  </si>
  <si>
    <t>RICHMOND</t>
  </si>
  <si>
    <t>RIVERSIDE</t>
  </si>
  <si>
    <t>SACRAMENTO</t>
  </si>
  <si>
    <t>SAN BERNARDINO</t>
  </si>
  <si>
    <t>SAN DIEGO</t>
  </si>
  <si>
    <t>SAN JOSE</t>
  </si>
  <si>
    <t>SANTA ANA</t>
  </si>
  <si>
    <t>STOCKTON</t>
  </si>
  <si>
    <t>VALLEJO</t>
  </si>
  <si>
    <t>VICTORVILLE</t>
  </si>
  <si>
    <t>VISALIA</t>
  </si>
  <si>
    <t>ALAMEDA COUNTY</t>
  </si>
  <si>
    <t>CONTRA COSTA COUNTY</t>
  </si>
  <si>
    <t>FRESNO COUNTY</t>
  </si>
  <si>
    <t>KERN COUNTY</t>
  </si>
  <si>
    <t>LOS ANGELES COUNTY</t>
  </si>
  <si>
    <t>ORANGE COUNTY</t>
  </si>
  <si>
    <t>RIVERSIDE COUNTY</t>
  </si>
  <si>
    <t>SACRAMENTO COUNTY</t>
  </si>
  <si>
    <t>SAN BERNARDINO COUNTY</t>
  </si>
  <si>
    <t>SAN DIEGO COUNTY</t>
  </si>
  <si>
    <t>SAN JOAQUIN COUNTY</t>
  </si>
  <si>
    <t>STANISLAUS COUNTY</t>
  </si>
  <si>
    <t>CALIFORNIA STATE PROGRAM</t>
  </si>
  <si>
    <t>CO</t>
  </si>
  <si>
    <t>AURORA</t>
  </si>
  <si>
    <t>COLORADO SPRINGS</t>
  </si>
  <si>
    <t>DENVER</t>
  </si>
  <si>
    <t>ADAMS COUNTY</t>
  </si>
  <si>
    <t>COLORADO STATE PROGRAM</t>
  </si>
  <si>
    <t>CT</t>
  </si>
  <si>
    <t>MIDDLETOWN</t>
  </si>
  <si>
    <t>CONNECTICUT STATE PROG</t>
  </si>
  <si>
    <t>DC</t>
  </si>
  <si>
    <t>WASHINGTON</t>
  </si>
  <si>
    <t>DE</t>
  </si>
  <si>
    <t>DELAWARE STATE PROGRAM</t>
  </si>
  <si>
    <t>FL</t>
  </si>
  <si>
    <t>BOYNTON BEACH</t>
  </si>
  <si>
    <t>CAPE CORAL</t>
  </si>
  <si>
    <t>CORAL SPRINGS</t>
  </si>
  <si>
    <t>DEERFIELD BEACH</t>
  </si>
  <si>
    <t>DELTONA</t>
  </si>
  <si>
    <t>FT LAUDERDALE</t>
  </si>
  <si>
    <t>FT MYERS</t>
  </si>
  <si>
    <t>HIALEAH</t>
  </si>
  <si>
    <t>HOLLYWOOD</t>
  </si>
  <si>
    <t>HOMESTEAD CITY</t>
  </si>
  <si>
    <t>KISSIMMEE</t>
  </si>
  <si>
    <t>LAKELAND</t>
  </si>
  <si>
    <t>LAUDERHILL</t>
  </si>
  <si>
    <t>MARGATE</t>
  </si>
  <si>
    <t>MIAMI</t>
  </si>
  <si>
    <t>MIAMI GARDENS CITY</t>
  </si>
  <si>
    <t>MIRAMAR</t>
  </si>
  <si>
    <t>NORTH MIAMI</t>
  </si>
  <si>
    <t>ORLANDO</t>
  </si>
  <si>
    <t>PALM BAY</t>
  </si>
  <si>
    <t>PEMBROKE PINES</t>
  </si>
  <si>
    <t>PLANTATION</t>
  </si>
  <si>
    <t>POMPANO BEACH</t>
  </si>
  <si>
    <t>PORT ST LUCIE</t>
  </si>
  <si>
    <t>ST PETERSBURG</t>
  </si>
  <si>
    <t>SUNRISE</t>
  </si>
  <si>
    <t>TAMARAC</t>
  </si>
  <si>
    <t>TAMPA</t>
  </si>
  <si>
    <t>WEST PALM BEACH</t>
  </si>
  <si>
    <t>BREVARD COUNTY</t>
  </si>
  <si>
    <t>BROWARD COUNTY</t>
  </si>
  <si>
    <t>COLLIER COUNTY</t>
  </si>
  <si>
    <t>JACKSONVILLE-DUVAL</t>
  </si>
  <si>
    <t>ESCAMBIA COUNTY</t>
  </si>
  <si>
    <t>HILLSBOROUGH COUNTY</t>
  </si>
  <si>
    <t>LAKE COUNTY</t>
  </si>
  <si>
    <t>LEE COUNTY</t>
  </si>
  <si>
    <t>MANATEE COUNTY</t>
  </si>
  <si>
    <t>MARION COUNTY</t>
  </si>
  <si>
    <t>MIAMI-DADE COUNTY</t>
  </si>
  <si>
    <t>PALM BEACH COUNTY</t>
  </si>
  <si>
    <t>PASCO COUNTY</t>
  </si>
  <si>
    <t>PINELLAS COUNTY</t>
  </si>
  <si>
    <t>POLK COUNTY</t>
  </si>
  <si>
    <t>SARASOTA COUNTY</t>
  </si>
  <si>
    <t>SEMINOLE COUNTY</t>
  </si>
  <si>
    <t>VOLUSIA COUNTY</t>
  </si>
  <si>
    <t>FLORIDA STATE PROGRAM</t>
  </si>
  <si>
    <t>GA</t>
  </si>
  <si>
    <t>ATLANTA</t>
  </si>
  <si>
    <t>AUGUSTA</t>
  </si>
  <si>
    <t>COLUMBUS-MUSCOGEE</t>
  </si>
  <si>
    <t>SAVANNAH</t>
  </si>
  <si>
    <t>CLAYTON COUNTY</t>
  </si>
  <si>
    <t>COBB COUNTY</t>
  </si>
  <si>
    <t>DE KALB COUNTY</t>
  </si>
  <si>
    <t>FULTON COUNTY</t>
  </si>
  <si>
    <t>GWINNETT COUNTY</t>
  </si>
  <si>
    <t>GEORGIA STATE PROGRAM</t>
  </si>
  <si>
    <t>HI</t>
  </si>
  <si>
    <t>HAWAII STATE PROGRAM</t>
  </si>
  <si>
    <t>IA</t>
  </si>
  <si>
    <t>IOWA STATE PROGRAM</t>
  </si>
  <si>
    <t>ID</t>
  </si>
  <si>
    <t>IDAHO STATE PROGRAM</t>
  </si>
  <si>
    <t>IL</t>
  </si>
  <si>
    <t>CHICAGO</t>
  </si>
  <si>
    <t>CICERO</t>
  </si>
  <si>
    <t>ELGIN</t>
  </si>
  <si>
    <t>JOLIET</t>
  </si>
  <si>
    <t>ROCKFORD</t>
  </si>
  <si>
    <t>SPRINGFIELD</t>
  </si>
  <si>
    <t>COOK COUNTY</t>
  </si>
  <si>
    <t>DU PAGE COUNTY</t>
  </si>
  <si>
    <t>KANE COUNTY</t>
  </si>
  <si>
    <t>MCHENRY COUNTY</t>
  </si>
  <si>
    <t>ST CLAIR COUNTY</t>
  </si>
  <si>
    <t>WILL COUNTY</t>
  </si>
  <si>
    <t>ILLINOIS STATE PROGRAM</t>
  </si>
  <si>
    <t>IN</t>
  </si>
  <si>
    <t>ANDERSON</t>
  </si>
  <si>
    <t>COLUMBUS</t>
  </si>
  <si>
    <t>ELKHART</t>
  </si>
  <si>
    <t>EVANSVILLE</t>
  </si>
  <si>
    <t>FORT WAYNE</t>
  </si>
  <si>
    <t>GARY</t>
  </si>
  <si>
    <t>HAMMOND</t>
  </si>
  <si>
    <t>INDIANAPOLIS</t>
  </si>
  <si>
    <t>KOKOMO</t>
  </si>
  <si>
    <t>MUNCIE</t>
  </si>
  <si>
    <t>SOUTH BEND</t>
  </si>
  <si>
    <t>HAMILTON COUNTY</t>
  </si>
  <si>
    <t>INDIANA STATE PROGRAM</t>
  </si>
  <si>
    <t>KS</t>
  </si>
  <si>
    <t>KANSAS CITY</t>
  </si>
  <si>
    <t>KANSAS STATE PROGRAM</t>
  </si>
  <si>
    <t>KY</t>
  </si>
  <si>
    <t>HENDERSON</t>
  </si>
  <si>
    <t>LOUISVILLE</t>
  </si>
  <si>
    <t>KENTUCKY STATE PROGRAM</t>
  </si>
  <si>
    <t>LA</t>
  </si>
  <si>
    <t>BATON ROUGE</t>
  </si>
  <si>
    <t>NEW ORLEANS</t>
  </si>
  <si>
    <t>LOUISIANA STATE PROGRAM</t>
  </si>
  <si>
    <t>MA</t>
  </si>
  <si>
    <t>ARLINGTON</t>
  </si>
  <si>
    <t>BOSTON</t>
  </si>
  <si>
    <t>BROCKTON</t>
  </si>
  <si>
    <t>WORCESTER</t>
  </si>
  <si>
    <t>MASSACHUSETTS STATE PROG</t>
  </si>
  <si>
    <t>MD</t>
  </si>
  <si>
    <t>BALTIMORE</t>
  </si>
  <si>
    <t>BALTIMORE COUNTY</t>
  </si>
  <si>
    <t>MONTGOMERY COUNTY</t>
  </si>
  <si>
    <t>PRINCE GEORGES COUNTY</t>
  </si>
  <si>
    <t>MARYLAND STATE PROGRAM</t>
  </si>
  <si>
    <t>ME</t>
  </si>
  <si>
    <t>MAINE STATE PROGRAM</t>
  </si>
  <si>
    <t>MI</t>
  </si>
  <si>
    <t>CANTON TWP</t>
  </si>
  <si>
    <t>CLINTON TWP</t>
  </si>
  <si>
    <t>DEARBORN</t>
  </si>
  <si>
    <t>DETROIT</t>
  </si>
  <si>
    <t>FLINT</t>
  </si>
  <si>
    <t>GRAND RAPIDS</t>
  </si>
  <si>
    <t>JACKSON</t>
  </si>
  <si>
    <t>LANSING</t>
  </si>
  <si>
    <t>LINCOLN PARK</t>
  </si>
  <si>
    <t>PONTIAC</t>
  </si>
  <si>
    <t>REDFORD</t>
  </si>
  <si>
    <t>SOUTHFIELD</t>
  </si>
  <si>
    <t>STERLING HEIGHTS</t>
  </si>
  <si>
    <t>TAYLOR</t>
  </si>
  <si>
    <t>WARREN</t>
  </si>
  <si>
    <t>WATERFORD TOWNSHIP</t>
  </si>
  <si>
    <t>WESTLAND</t>
  </si>
  <si>
    <t>GENESEE COUNTY</t>
  </si>
  <si>
    <t>KENT COUNTY</t>
  </si>
  <si>
    <t>MACOMB COUNTY</t>
  </si>
  <si>
    <t>OAKLAND COUNTY</t>
  </si>
  <si>
    <t>WASHTENAW COUNTY</t>
  </si>
  <si>
    <t>WAYNE COUNTY</t>
  </si>
  <si>
    <t>MICHIGAN STATE PROGRAM</t>
  </si>
  <si>
    <t>MN</t>
  </si>
  <si>
    <t>MINNEAPOLIS</t>
  </si>
  <si>
    <t>ST PAUL</t>
  </si>
  <si>
    <t>ANOKA COUNTY</t>
  </si>
  <si>
    <t>DAKOTA COUNTY</t>
  </si>
  <si>
    <t>HENNEPIN COUNTY</t>
  </si>
  <si>
    <t>ST LOUIS COUNTY</t>
  </si>
  <si>
    <t>MINNESOTA STATE PROGRAM</t>
  </si>
  <si>
    <t>MO</t>
  </si>
  <si>
    <t>ST LOUIS</t>
  </si>
  <si>
    <t>MISSOURI STATE PROGRAM</t>
  </si>
  <si>
    <t>MS</t>
  </si>
  <si>
    <t>MISSISSIPPI STATE PROG</t>
  </si>
  <si>
    <t>MT</t>
  </si>
  <si>
    <t>MONTANA STATE PROGRAM</t>
  </si>
  <si>
    <t>NC</t>
  </si>
  <si>
    <t>CHARLOTTE</t>
  </si>
  <si>
    <t>NORTH CAROLINA STA PROG</t>
  </si>
  <si>
    <t>ND</t>
  </si>
  <si>
    <t>NORTH DAKOTA STATE PROG</t>
  </si>
  <si>
    <t>NE</t>
  </si>
  <si>
    <t>NEBRASKA STATE PROGRAM</t>
  </si>
  <si>
    <t>NH</t>
  </si>
  <si>
    <t>NEW HAMPSHIRE STATE PROG</t>
  </si>
  <si>
    <t>NJ</t>
  </si>
  <si>
    <t>JERSEY CITY</t>
  </si>
  <si>
    <t>NEWARK</t>
  </si>
  <si>
    <t>PATERSON</t>
  </si>
  <si>
    <t>BERGEN COUNTY</t>
  </si>
  <si>
    <t>UNION COUNTY</t>
  </si>
  <si>
    <t>NEW JERSEY STATE PROGRAM</t>
  </si>
  <si>
    <t>NM</t>
  </si>
  <si>
    <t>NEW MEXICO STATE PROGRAM</t>
  </si>
  <si>
    <t>NV</t>
  </si>
  <si>
    <t>LAS VEGAS</t>
  </si>
  <si>
    <t>NORTH LAS VEGAS</t>
  </si>
  <si>
    <t>CLARK COUNTY</t>
  </si>
  <si>
    <t>NEVADA STATE PROGRAM</t>
  </si>
  <si>
    <t>NY</t>
  </si>
  <si>
    <t>BABYLON TOWN</t>
  </si>
  <si>
    <t>ISLIP TOWN</t>
  </si>
  <si>
    <t>NEW YORK CITY</t>
  </si>
  <si>
    <t>NASSAU COUNTY</t>
  </si>
  <si>
    <t>SUFFOLK COUNTY</t>
  </si>
  <si>
    <t>NEW YORK STATE PROGRAM</t>
  </si>
  <si>
    <t>OH</t>
  </si>
  <si>
    <t>AKRON</t>
  </si>
  <si>
    <t>CANTON</t>
  </si>
  <si>
    <t>CINCINNATI</t>
  </si>
  <si>
    <t>CLEVELAND</t>
  </si>
  <si>
    <t>DAYTON</t>
  </si>
  <si>
    <t>ELYRIA</t>
  </si>
  <si>
    <t>EUCLID</t>
  </si>
  <si>
    <t>HAMILTON CITY</t>
  </si>
  <si>
    <t>LORAIN</t>
  </si>
  <si>
    <t>TOLEDO</t>
  </si>
  <si>
    <t>YOUNGSTOWN</t>
  </si>
  <si>
    <t>BUTLER COUNTY</t>
  </si>
  <si>
    <t>CUYAHOGA COUNTY</t>
  </si>
  <si>
    <t>FRANKLIN COUNTY</t>
  </si>
  <si>
    <t>STARK COUNTY</t>
  </si>
  <si>
    <t>SUMMIT COUNTY</t>
  </si>
  <si>
    <t>OHIO STATE PROGRAM</t>
  </si>
  <si>
    <t>OK</t>
  </si>
  <si>
    <t>OKLAHOMA CITY</t>
  </si>
  <si>
    <t>OKLAHOMA STATE PROGRAM</t>
  </si>
  <si>
    <t>OR</t>
  </si>
  <si>
    <t>OREGON STATE PROGRAM</t>
  </si>
  <si>
    <t>PA</t>
  </si>
  <si>
    <t>ALLENTOWN</t>
  </si>
  <si>
    <t>PHILADELPHIA</t>
  </si>
  <si>
    <t>PITTSBURGH</t>
  </si>
  <si>
    <t>ALLEGHENY COUNTY</t>
  </si>
  <si>
    <t>YORK COUNTY</t>
  </si>
  <si>
    <t>PENNSYLVANIA STATE PROG</t>
  </si>
  <si>
    <t>PR</t>
  </si>
  <si>
    <t>PUERTO RICO STATE PROG</t>
  </si>
  <si>
    <t>RI</t>
  </si>
  <si>
    <t>RHODE ISLAND STATE PROG</t>
  </si>
  <si>
    <t>SC</t>
  </si>
  <si>
    <t>GREENVILLE COUNTY</t>
  </si>
  <si>
    <t>RICHLAND COUNTY</t>
  </si>
  <si>
    <t>SOUTH CAROLINA STA PROG</t>
  </si>
  <si>
    <t>SD</t>
  </si>
  <si>
    <t>SOUTH DAKOTA STATE PROG</t>
  </si>
  <si>
    <t>TN</t>
  </si>
  <si>
    <t>CHATTANOOGA</t>
  </si>
  <si>
    <t>KNOXVILLE</t>
  </si>
  <si>
    <t>MEMPHIS</t>
  </si>
  <si>
    <t>NASHVILLE-DAVIDSON</t>
  </si>
  <si>
    <t>SHELBY COUNTY</t>
  </si>
  <si>
    <t>TENNESSEE STATE PROGRAM</t>
  </si>
  <si>
    <t>TX</t>
  </si>
  <si>
    <t>DALLAS</t>
  </si>
  <si>
    <t>EL PASO</t>
  </si>
  <si>
    <t>FORT WORTH</t>
  </si>
  <si>
    <t>GARLAND</t>
  </si>
  <si>
    <t>GRAND PRAIRIE</t>
  </si>
  <si>
    <t>HOUSTON</t>
  </si>
  <si>
    <t>MESQUITE</t>
  </si>
  <si>
    <t>SAN ANTONIO</t>
  </si>
  <si>
    <t>DALLAS COUNTY</t>
  </si>
  <si>
    <t>FORT BEND COUNTY</t>
  </si>
  <si>
    <t>HARRIS COUNTY</t>
  </si>
  <si>
    <t>HIDALGO COUNTY</t>
  </si>
  <si>
    <t>TARRANT COUNTY</t>
  </si>
  <si>
    <t>TEXAS STATE PROGRAM</t>
  </si>
  <si>
    <t>UT</t>
  </si>
  <si>
    <t>UTAH STATE PROGRAM</t>
  </si>
  <si>
    <t>VA</t>
  </si>
  <si>
    <t>FAIRFAX COUNTY</t>
  </si>
  <si>
    <t>PRINCE WILLIAM COUNTY</t>
  </si>
  <si>
    <t>VIRGINIA STATE PROGRAM</t>
  </si>
  <si>
    <t>VT</t>
  </si>
  <si>
    <t>VERMONT STATE PROGRAM</t>
  </si>
  <si>
    <t>WA</t>
  </si>
  <si>
    <t>WASHINGTON STATE PROGRAM</t>
  </si>
  <si>
    <t>WI</t>
  </si>
  <si>
    <t>MILWAUKEE</t>
  </si>
  <si>
    <t>WISCONSIN STATE PROGRAM</t>
  </si>
  <si>
    <t>WV</t>
  </si>
  <si>
    <t>WEST VIRGINIA STATE PROG</t>
  </si>
  <si>
    <t>WY</t>
  </si>
  <si>
    <t>WYOMING STATE PROGRAM</t>
  </si>
  <si>
    <t>Total Loans made 2004 to 2006 (HMDA)</t>
  </si>
  <si>
    <t>Statewide ratio of Loans made 2004 to 2006 and Total Mortgages in State</t>
  </si>
  <si>
    <t>Statewide Allocation</t>
  </si>
  <si>
    <t>Raw Data</t>
  </si>
  <si>
    <t>Estimated Mortgages in Jurisdiction</t>
  </si>
  <si>
    <t>OFHEO Price Decline from Maximum as of June 2008</t>
  </si>
  <si>
    <t>Percent of Loans Made 2004 to 2006 High Cost According to HMDA Data</t>
  </si>
  <si>
    <t>June 2008 Unemployment Rate for Place or County</t>
  </si>
  <si>
    <t>Capped Unemployment Rate</t>
  </si>
  <si>
    <t>Statewide Sum of Calculated Data</t>
  </si>
  <si>
    <t>Actual Number Foreclosure Starts In State</t>
  </si>
  <si>
    <t>Model Number 18 Month Foreclosures Starts</t>
  </si>
  <si>
    <t>Model Number 18 Month Foreclosure Starts</t>
  </si>
  <si>
    <t>Model 18 Month Foreclosure Start Rate</t>
  </si>
  <si>
    <t>Model 18 Months Number Foreclosures Adjusted for Actual State Count</t>
  </si>
  <si>
    <t>Local Percent of All Addressess in Jurisdiction both 90 days vacant as of June 2008 and in Census Tracts with Greater than 40% of Loans High Cost</t>
  </si>
  <si>
    <t>Statewide Percent of All Addressess in Jurisdiction both 90 days vacant as of June 2008 and in Census Tracts with Greater than 40% of Loans High Cost</t>
  </si>
  <si>
    <t>Uncapped Vacancy Adjustment Ratio</t>
  </si>
  <si>
    <t>Capped Vacancy Adjustment Ratio</t>
  </si>
  <si>
    <t>Impact of Vacancy Adjustment</t>
  </si>
  <si>
    <t>Impact of Pro-Rata Adjustment</t>
  </si>
  <si>
    <t>Total Allocation</t>
  </si>
  <si>
    <t>Pro-rata adjustment</t>
  </si>
  <si>
    <t>Minimum Grant to State Government</t>
  </si>
  <si>
    <t>Grant Calculation Share of Foreclosure Starts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</si>
  <si>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</si>
  <si>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</si>
  <si>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</si>
  <si>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</si>
  <si>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</si>
  <si>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</si>
  <si>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</si>
  <si>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</si>
  <si>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</si>
  <si>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</si>
  <si>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</si>
  <si>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</si>
  <si>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</si>
  <si>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</si>
  <si>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</si>
  <si>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</si>
  <si>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</si>
  <si>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</si>
  <si>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</si>
  <si>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</si>
  <si>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</si>
  <si>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</si>
  <si>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</si>
  <si>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</si>
  <si>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</si>
  <si>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Calculated (D*E)</t>
  </si>
  <si>
    <t>Calculated (IF(I&gt;10,10,I)</t>
  </si>
  <si>
    <t>Calculated    (-2.211-(0.131*G) + (0.152*H) + (0.392*J))</t>
  </si>
  <si>
    <t>Calculated (+K/100*F)</t>
  </si>
  <si>
    <t>Model 18 Months Foreclosure Rate Adjusted for Actual State Count</t>
  </si>
  <si>
    <t>Z</t>
  </si>
  <si>
    <t>Calculated (N/M*L)</t>
  </si>
  <si>
    <t>Calculated (O/F)</t>
  </si>
  <si>
    <t>Calculated (Q/R)</t>
  </si>
  <si>
    <t>Calculated (IF(S&lt;0.7,0.7,IF(S&gt;1.3,1.3,S))</t>
  </si>
  <si>
    <t>Calculated (O/N*(C-19600000))</t>
  </si>
  <si>
    <t>Calculated (V*(T-1))</t>
  </si>
  <si>
    <t>Calculated ((U-1)*(V+W))</t>
  </si>
  <si>
    <t>Grant to State Government From Entitlement Allocations Less than $2 million</t>
  </si>
  <si>
    <t>AA</t>
  </si>
  <si>
    <t>Calculated (SUM(V4:Z4))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</si>
</sst>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00"/>
    <numFmt numFmtId="166" formatCode="0.0&quot;%&quot;"/>
    <numFmt numFmtId="167" formatCode="0.000"/>
    <numFmt numFmtId="168" formatCode="&quot;$&quot;#,##0.00"/>
    <numFmt numFmtId="169" formatCode="0.0%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164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9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4" fontId="1" fillId="2" borderId="1" xfId="0" applyFont="1" applyFill="1" applyBorder="1" applyAlignment="1">
      <alignment horizontal="left"/>
    </xf>
    <xf numFmtId="4" fontId="1" fillId="2" borderId="0" xfId="0" applyFont="1" applyFill="1" applyBorder="1" applyAlignment="1">
      <alignment horizontal="left"/>
    </xf>
    <xf numFmtId="4" fontId="1" fillId="3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9" fontId="1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4" fontId="1" fillId="3" borderId="1" xfId="0" applyFont="1" applyFill="1" applyBorder="1" applyAlignment="1">
      <alignment horizontal="left"/>
    </xf>
    <xf numFmtId="4" fontId="1" fillId="3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4" fontId="0" fillId="0" borderId="2" xfId="0" applyBorder="1" applyAlignment="1">
      <alignment/>
    </xf>
    <xf numFmtId="164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4" fontId="0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0" fontId="0" fillId="0" borderId="2" xfId="0" applyNumberFormat="1" applyFont="1" applyBorder="1" applyAlignment="1">
      <alignment wrapText="1"/>
    </xf>
    <xf numFmtId="4" fontId="1" fillId="3" borderId="3" xfId="0" applyFont="1" applyFill="1" applyBorder="1" applyAlignment="1">
      <alignment horizontal="left"/>
    </xf>
    <xf numFmtId="4" fontId="1" fillId="3" borderId="4" xfId="0" applyFont="1" applyFill="1" applyBorder="1" applyAlignment="1">
      <alignment horizontal="left"/>
    </xf>
    <xf numFmtId="164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4" fontId="1" fillId="3" borderId="4" xfId="0" applyFont="1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169" fontId="1" fillId="3" borderId="4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30.8515625" style="0" customWidth="1"/>
    <col min="3" max="3" width="12.140625" style="0" customWidth="1"/>
    <col min="4" max="4" width="11.421875" style="7" customWidth="1"/>
    <col min="5" max="5" width="12.140625" style="0" customWidth="1"/>
    <col min="6" max="6" width="11.28125" style="7" customWidth="1"/>
    <col min="7" max="7" width="10.00390625" style="9" customWidth="1"/>
    <col min="8" max="8" width="11.57421875" style="9" customWidth="1"/>
    <col min="9" max="9" width="9.7109375" style="9" customWidth="1"/>
    <col min="10" max="10" width="11.00390625" style="0" customWidth="1"/>
    <col min="11" max="11" width="9.140625" style="0" customWidth="1"/>
    <col min="12" max="12" width="9.8515625" style="7" customWidth="1"/>
    <col min="13" max="13" width="10.421875" style="7" customWidth="1"/>
    <col min="14" max="14" width="9.00390625" style="7" customWidth="1"/>
    <col min="15" max="15" width="10.7109375" style="7" customWidth="1"/>
    <col min="16" max="16" width="9.7109375" style="7" customWidth="1"/>
    <col min="17" max="17" width="10.28125" style="8" customWidth="1"/>
    <col min="18" max="19" width="9.7109375" style="8" customWidth="1"/>
    <col min="20" max="20" width="11.8515625" style="8" customWidth="1"/>
    <col min="21" max="21" width="10.57421875" style="8" customWidth="1"/>
    <col min="22" max="22" width="13.00390625" style="8" customWidth="1"/>
    <col min="23" max="23" width="14.8515625" style="8" customWidth="1"/>
    <col min="24" max="24" width="13.00390625" style="8" customWidth="1"/>
    <col min="25" max="25" width="12.421875" style="8" customWidth="1"/>
    <col min="26" max="26" width="11.140625" style="8" customWidth="1"/>
    <col min="27" max="27" width="12.140625" style="8" customWidth="1"/>
  </cols>
  <sheetData>
    <row r="1" spans="1:27" ht="12.75">
      <c r="A1" s="30" t="s">
        <v>375</v>
      </c>
      <c r="B1" s="30" t="s">
        <v>376</v>
      </c>
      <c r="C1" s="30" t="s">
        <v>377</v>
      </c>
      <c r="D1" s="31" t="s">
        <v>378</v>
      </c>
      <c r="E1" s="30" t="s">
        <v>379</v>
      </c>
      <c r="F1" s="31" t="s">
        <v>380</v>
      </c>
      <c r="G1" s="32" t="s">
        <v>381</v>
      </c>
      <c r="H1" s="32" t="s">
        <v>382</v>
      </c>
      <c r="I1" s="32" t="s">
        <v>383</v>
      </c>
      <c r="J1" s="30" t="s">
        <v>384</v>
      </c>
      <c r="K1" s="30" t="s">
        <v>385</v>
      </c>
      <c r="L1" s="31" t="s">
        <v>386</v>
      </c>
      <c r="M1" s="31" t="s">
        <v>387</v>
      </c>
      <c r="N1" s="31" t="s">
        <v>388</v>
      </c>
      <c r="O1" s="31" t="s">
        <v>389</v>
      </c>
      <c r="P1" s="33" t="s">
        <v>390</v>
      </c>
      <c r="Q1" s="33" t="s">
        <v>391</v>
      </c>
      <c r="R1" s="33" t="s">
        <v>392</v>
      </c>
      <c r="S1" s="33" t="s">
        <v>393</v>
      </c>
      <c r="T1" s="33" t="s">
        <v>394</v>
      </c>
      <c r="U1" s="33" t="s">
        <v>395</v>
      </c>
      <c r="V1" s="33" t="s">
        <v>396</v>
      </c>
      <c r="W1" s="33" t="s">
        <v>397</v>
      </c>
      <c r="X1" s="33" t="s">
        <v>398</v>
      </c>
      <c r="Y1" s="33" t="s">
        <v>399</v>
      </c>
      <c r="Z1" s="33" t="s">
        <v>405</v>
      </c>
      <c r="AA1" s="33" t="s">
        <v>414</v>
      </c>
    </row>
    <row r="2" spans="1:27" s="6" customFormat="1" ht="73.5" customHeight="1">
      <c r="A2" s="34"/>
      <c r="B2" s="34"/>
      <c r="C2" s="34" t="s">
        <v>353</v>
      </c>
      <c r="D2" s="35" t="s">
        <v>353</v>
      </c>
      <c r="E2" s="35" t="s">
        <v>359</v>
      </c>
      <c r="F2" s="35" t="s">
        <v>400</v>
      </c>
      <c r="G2" s="36" t="s">
        <v>353</v>
      </c>
      <c r="H2" s="36" t="s">
        <v>353</v>
      </c>
      <c r="I2" s="36" t="s">
        <v>353</v>
      </c>
      <c r="J2" s="34" t="s">
        <v>401</v>
      </c>
      <c r="K2" s="34" t="s">
        <v>402</v>
      </c>
      <c r="L2" s="35" t="s">
        <v>403</v>
      </c>
      <c r="M2" s="35" t="s">
        <v>359</v>
      </c>
      <c r="N2" s="35" t="s">
        <v>353</v>
      </c>
      <c r="O2" s="35" t="s">
        <v>406</v>
      </c>
      <c r="P2" s="35" t="s">
        <v>407</v>
      </c>
      <c r="Q2" s="35" t="s">
        <v>353</v>
      </c>
      <c r="R2" s="35" t="s">
        <v>353</v>
      </c>
      <c r="S2" s="35" t="s">
        <v>408</v>
      </c>
      <c r="T2" s="35" t="s">
        <v>409</v>
      </c>
      <c r="U2" s="35" t="s">
        <v>359</v>
      </c>
      <c r="V2" s="35" t="s">
        <v>410</v>
      </c>
      <c r="W2" s="35" t="s">
        <v>411</v>
      </c>
      <c r="X2" s="35" t="s">
        <v>412</v>
      </c>
      <c r="Y2" s="35" t="s">
        <v>353</v>
      </c>
      <c r="Z2" s="35" t="s">
        <v>359</v>
      </c>
      <c r="AA2" s="35" t="s">
        <v>415</v>
      </c>
    </row>
    <row r="3" spans="1:27" ht="117.75" customHeight="1">
      <c r="A3" s="37" t="s">
        <v>0</v>
      </c>
      <c r="B3" s="37" t="s">
        <v>1</v>
      </c>
      <c r="C3" s="38" t="s">
        <v>352</v>
      </c>
      <c r="D3" s="39" t="s">
        <v>350</v>
      </c>
      <c r="E3" s="40" t="s">
        <v>351</v>
      </c>
      <c r="F3" s="39" t="s">
        <v>354</v>
      </c>
      <c r="G3" s="41" t="s">
        <v>355</v>
      </c>
      <c r="H3" s="41" t="s">
        <v>356</v>
      </c>
      <c r="I3" s="41" t="s">
        <v>357</v>
      </c>
      <c r="J3" s="40" t="s">
        <v>358</v>
      </c>
      <c r="K3" s="40" t="s">
        <v>363</v>
      </c>
      <c r="L3" s="39" t="s">
        <v>362</v>
      </c>
      <c r="M3" s="39" t="s">
        <v>361</v>
      </c>
      <c r="N3" s="39" t="s">
        <v>360</v>
      </c>
      <c r="O3" s="39" t="s">
        <v>364</v>
      </c>
      <c r="P3" s="39" t="s">
        <v>404</v>
      </c>
      <c r="Q3" s="42" t="s">
        <v>365</v>
      </c>
      <c r="R3" s="42" t="s">
        <v>366</v>
      </c>
      <c r="S3" s="42" t="s">
        <v>367</v>
      </c>
      <c r="T3" s="42" t="s">
        <v>368</v>
      </c>
      <c r="U3" s="42" t="s">
        <v>372</v>
      </c>
      <c r="V3" s="42" t="s">
        <v>374</v>
      </c>
      <c r="W3" s="42" t="s">
        <v>369</v>
      </c>
      <c r="X3" s="42" t="s">
        <v>370</v>
      </c>
      <c r="Y3" s="42" t="s">
        <v>373</v>
      </c>
      <c r="Z3" s="42" t="s">
        <v>413</v>
      </c>
      <c r="AA3" s="42" t="s">
        <v>371</v>
      </c>
    </row>
    <row r="4" spans="1:27" ht="12.75">
      <c r="A4" s="18" t="s">
        <v>2</v>
      </c>
      <c r="B4" s="19" t="s">
        <v>3</v>
      </c>
      <c r="C4" s="11">
        <v>19600000</v>
      </c>
      <c r="D4" s="12">
        <v>20896.976499263248</v>
      </c>
      <c r="E4" s="10">
        <v>2.160198979604545</v>
      </c>
      <c r="F4" s="12">
        <f>+D4*E4</f>
        <v>45141.627310528624</v>
      </c>
      <c r="G4" s="13">
        <v>-0.25074217810913774</v>
      </c>
      <c r="H4" s="13">
        <v>23.21635842176382</v>
      </c>
      <c r="I4" s="13">
        <v>8.008967326489483</v>
      </c>
      <c r="J4" s="13">
        <f>+IF(I4&gt;10,10,I4)</f>
        <v>8.008967326489483</v>
      </c>
      <c r="K4" s="13">
        <f>-2.211-(0.131*G4)+(0.152*H4)+(0.392*J4)</f>
        <v>4.490248897424276</v>
      </c>
      <c r="L4" s="12">
        <f>+K4/100*F4</f>
        <v>2026.971422590387</v>
      </c>
      <c r="M4" s="12">
        <v>4288.298029405493</v>
      </c>
      <c r="N4" s="12">
        <v>2213.6231589514073</v>
      </c>
      <c r="O4" s="12">
        <f>+N4/M4*L4</f>
        <v>1046.324404883027</v>
      </c>
      <c r="P4" s="14">
        <f>+O4/F4</f>
        <v>0.023178703720301796</v>
      </c>
      <c r="Q4" s="15">
        <v>0.004646694236530349</v>
      </c>
      <c r="R4" s="15">
        <v>0.0018231692111606765</v>
      </c>
      <c r="S4" s="16">
        <f>+Q4/R4</f>
        <v>2.5486906032008645</v>
      </c>
      <c r="T4" s="16">
        <f>+IF(S4&lt;0.7,0.7,IF(S4&gt;1.3,1.3,S4))</f>
        <v>1.3</v>
      </c>
      <c r="U4" s="16">
        <v>1.0166682544757357</v>
      </c>
      <c r="V4" s="17">
        <f>+O4/N4*(C4-19600000)</f>
        <v>0</v>
      </c>
      <c r="W4" s="17">
        <f>+V4*(T4-1)</f>
        <v>0</v>
      </c>
      <c r="X4" s="17">
        <f>+(U4-1)*(V4+W4)</f>
        <v>0</v>
      </c>
      <c r="Y4" s="17">
        <v>19600000</v>
      </c>
      <c r="Z4" s="17">
        <v>0</v>
      </c>
      <c r="AA4" s="53">
        <f>SUM(V4:Z4)</f>
        <v>19600000</v>
      </c>
    </row>
    <row r="5" spans="1:27" ht="12.75">
      <c r="A5" s="28" t="s">
        <v>4</v>
      </c>
      <c r="B5" s="29" t="s">
        <v>5</v>
      </c>
      <c r="C5" s="21">
        <v>41851120.275308214</v>
      </c>
      <c r="D5" s="22">
        <v>15242.332377313407</v>
      </c>
      <c r="E5" s="20">
        <v>2.6671543959848987</v>
      </c>
      <c r="F5" s="22">
        <f>+D5*E5</f>
        <v>40653.6538052144</v>
      </c>
      <c r="G5" s="23">
        <v>0</v>
      </c>
      <c r="H5" s="23">
        <v>47.39133743742052</v>
      </c>
      <c r="I5" s="23">
        <v>6.3051739257527055</v>
      </c>
      <c r="J5" s="23">
        <f>+IF(I5&gt;10,10,I5)</f>
        <v>6.3051739257527055</v>
      </c>
      <c r="K5" s="23">
        <f>-2.211-(0.131*G5)+(0.152*H5)+(0.392*J5)</f>
        <v>7.464111469382979</v>
      </c>
      <c r="L5" s="22">
        <f>+K5/100*F5</f>
        <v>3034.434036398258</v>
      </c>
      <c r="M5" s="22">
        <v>38657.73073709334</v>
      </c>
      <c r="N5" s="22">
        <v>33699.47299280077</v>
      </c>
      <c r="O5" s="22">
        <f>+N5/M5*L5</f>
        <v>2645.2361767815273</v>
      </c>
      <c r="P5" s="24">
        <f>+O5/F5</f>
        <v>0.06506761211318818</v>
      </c>
      <c r="Q5" s="25">
        <v>0.11455269585208279</v>
      </c>
      <c r="R5" s="25">
        <v>0.023609832462049462</v>
      </c>
      <c r="S5" s="26">
        <f>+Q5/R5</f>
        <v>4.851906341826663</v>
      </c>
      <c r="T5" s="26">
        <f>+IF(S5&lt;0.7,0.7,IF(S5&gt;1.3,1.3,S5))</f>
        <v>1.3</v>
      </c>
      <c r="U5" s="26">
        <v>1.1363682154141248</v>
      </c>
      <c r="V5" s="27">
        <f>+O5/N5*(C5-19600000)</f>
        <v>1746599.0740785885</v>
      </c>
      <c r="W5" s="27">
        <f>+V5*(T5-1)</f>
        <v>523979.7222235766</v>
      </c>
      <c r="X5" s="27">
        <f>+(U5-1)*(V5+W5)</f>
        <v>309634.77840887784</v>
      </c>
      <c r="Y5" s="27">
        <v>0</v>
      </c>
      <c r="Z5" s="27">
        <v>0</v>
      </c>
      <c r="AA5" s="54">
        <f>SUM(V5:Z5)</f>
        <v>2580213.574711043</v>
      </c>
    </row>
    <row r="6" spans="1:27" ht="12.75">
      <c r="A6" s="18" t="s">
        <v>4</v>
      </c>
      <c r="B6" s="19" t="s">
        <v>6</v>
      </c>
      <c r="C6" s="11">
        <v>41851120.275308214</v>
      </c>
      <c r="D6" s="12">
        <v>42126.64028453113</v>
      </c>
      <c r="E6" s="10">
        <v>2.6671543959848987</v>
      </c>
      <c r="F6" s="12">
        <f>+D6*E6</f>
        <v>112358.25382296173</v>
      </c>
      <c r="G6" s="13">
        <v>0</v>
      </c>
      <c r="H6" s="13">
        <v>27.384941351580366</v>
      </c>
      <c r="I6" s="13">
        <v>4.640557198960984</v>
      </c>
      <c r="J6" s="13">
        <f>+IF(I6&gt;10,10,I6)</f>
        <v>4.640557198960984</v>
      </c>
      <c r="K6" s="13">
        <f>-2.211-(0.131*G6)+(0.152*H6)+(0.392*J6)</f>
        <v>3.770609507432921</v>
      </c>
      <c r="L6" s="12">
        <f>+K6/100*F6</f>
        <v>4236.591001034209</v>
      </c>
      <c r="M6" s="12">
        <v>38657.73073709334</v>
      </c>
      <c r="N6" s="12">
        <v>33699.47299280077</v>
      </c>
      <c r="O6" s="12">
        <f>+N6/M6*L6</f>
        <v>3693.2039542585417</v>
      </c>
      <c r="P6" s="14">
        <f>+O6/F6</f>
        <v>0.032869894543553255</v>
      </c>
      <c r="Q6" s="15">
        <v>0.019066797369057455</v>
      </c>
      <c r="R6" s="15">
        <v>0.023609832462049462</v>
      </c>
      <c r="S6" s="16">
        <f>+Q6/R6</f>
        <v>0.8075786814542416</v>
      </c>
      <c r="T6" s="16">
        <f>+IF(S6&lt;0.7,0.7,IF(S6&gt;1.3,1.3,S6))</f>
        <v>0.8075786814542416</v>
      </c>
      <c r="U6" s="16">
        <v>1.1363682154141248</v>
      </c>
      <c r="V6" s="17">
        <f>+O6/N6*(C6-19600000)</f>
        <v>2438552.241010012</v>
      </c>
      <c r="W6" s="17">
        <f>+V6*(T6-1)</f>
        <v>-469229.4375578605</v>
      </c>
      <c r="X6" s="17">
        <f>+(U6-1)*(V6+W6)</f>
        <v>268553.0362811112</v>
      </c>
      <c r="Y6" s="17">
        <v>0</v>
      </c>
      <c r="Z6" s="17">
        <v>0</v>
      </c>
      <c r="AA6" s="53">
        <f>SUM(V6:Z6)</f>
        <v>2237875.8397332625</v>
      </c>
    </row>
    <row r="7" spans="1:27" ht="12.75">
      <c r="A7" s="28" t="s">
        <v>4</v>
      </c>
      <c r="B7" s="29" t="s">
        <v>7</v>
      </c>
      <c r="C7" s="21">
        <v>41851120.275308214</v>
      </c>
      <c r="D7" s="22">
        <v>197197.3218878601</v>
      </c>
      <c r="E7" s="20">
        <v>2.6671543959848987</v>
      </c>
      <c r="F7" s="22">
        <f>+D7*E7</f>
        <v>525955.7039496552</v>
      </c>
      <c r="G7" s="23">
        <v>0</v>
      </c>
      <c r="H7" s="23">
        <v>26.992814439575945</v>
      </c>
      <c r="I7" s="23">
        <v>5.623212157193745</v>
      </c>
      <c r="J7" s="23">
        <f>+IF(I7&gt;10,10,I7)</f>
        <v>5.623212157193745</v>
      </c>
      <c r="K7" s="23">
        <f>-2.211-(0.131*G7)+(0.152*H7)+(0.392*J7)</f>
        <v>4.096206960435492</v>
      </c>
      <c r="L7" s="22">
        <f>+K7/100*F7</f>
        <v>21544.234153993264</v>
      </c>
      <c r="M7" s="22">
        <v>38657.73073709334</v>
      </c>
      <c r="N7" s="22">
        <v>33699.47299280077</v>
      </c>
      <c r="O7" s="22">
        <f>+N7/M7*L7</f>
        <v>18780.96109574335</v>
      </c>
      <c r="P7" s="24">
        <f>+O7/F7</f>
        <v>0.03570825633167974</v>
      </c>
      <c r="Q7" s="25">
        <v>0.008143601992095482</v>
      </c>
      <c r="R7" s="25">
        <v>0.023609832462049462</v>
      </c>
      <c r="S7" s="26">
        <f>+Q7/R7</f>
        <v>0.3449241753487891</v>
      </c>
      <c r="T7" s="26">
        <f>+IF(S7&lt;0.7,0.7,IF(S7&gt;1.3,1.3,S7))</f>
        <v>0.7</v>
      </c>
      <c r="U7" s="26">
        <v>1.1363682154141248</v>
      </c>
      <c r="V7" s="27">
        <f>+O7/N7*(C7-19600000)</f>
        <v>12400710.964131253</v>
      </c>
      <c r="W7" s="27">
        <f>+V7*(T7-1)</f>
        <v>-3720213.2892393763</v>
      </c>
      <c r="X7" s="27">
        <f>+(U7-1)*(V7+W7)</f>
        <v>1183743.9768314648</v>
      </c>
      <c r="Y7" s="27">
        <v>19600000</v>
      </c>
      <c r="Z7" s="27">
        <v>7568789</v>
      </c>
      <c r="AA7" s="54">
        <f>SUM(V7:Z7)</f>
        <v>37033030.65172334</v>
      </c>
    </row>
    <row r="8" spans="1:27" ht="12.75">
      <c r="A8" s="18" t="s">
        <v>8</v>
      </c>
      <c r="B8" s="19" t="s">
        <v>9</v>
      </c>
      <c r="C8" s="11">
        <v>19600000</v>
      </c>
      <c r="D8" s="12">
        <v>113057.35348656459</v>
      </c>
      <c r="E8" s="10">
        <v>3.0492380565315367</v>
      </c>
      <c r="F8" s="12">
        <f>+D8*E8</f>
        <v>344738.78482197114</v>
      </c>
      <c r="G8" s="13">
        <v>-0.17615440109049496</v>
      </c>
      <c r="H8" s="13">
        <v>28.122252519176634</v>
      </c>
      <c r="I8" s="13">
        <v>5.788702964743775</v>
      </c>
      <c r="J8" s="13">
        <f>+IF(I8&gt;10,10,I8)</f>
        <v>5.788702964743775</v>
      </c>
      <c r="K8" s="13">
        <f>-2.211-(0.131*G8)+(0.152*H8)+(0.392*J8)</f>
        <v>4.355830171637263</v>
      </c>
      <c r="L8" s="12">
        <f>+K8/100*F8</f>
        <v>15016.23600261108</v>
      </c>
      <c r="M8" s="12">
        <v>20775.4759040649</v>
      </c>
      <c r="N8" s="12">
        <v>16870.550726453497</v>
      </c>
      <c r="O8" s="12">
        <f>+N8/M8*L8</f>
        <v>12193.80833306836</v>
      </c>
      <c r="P8" s="14">
        <f>+O8/F8</f>
        <v>0.03537115308730187</v>
      </c>
      <c r="Q8" s="15">
        <v>0.010579221044663283</v>
      </c>
      <c r="R8" s="15">
        <v>0.013548346674596978</v>
      </c>
      <c r="S8" s="16">
        <f>+Q8/R8</f>
        <v>0.780849597279587</v>
      </c>
      <c r="T8" s="16">
        <f>+IF(S8&lt;0.7,0.7,IF(S8&gt;1.3,1.3,S8))</f>
        <v>0.780849597279587</v>
      </c>
      <c r="U8" s="16">
        <v>1.1662615495322042</v>
      </c>
      <c r="V8" s="17">
        <f>+O8/N8*(C8-19600000)</f>
        <v>0</v>
      </c>
      <c r="W8" s="17">
        <f>+V8*(T8-1)</f>
        <v>0</v>
      </c>
      <c r="X8" s="17">
        <f>+(U8-1)*(V8+W8)</f>
        <v>0</v>
      </c>
      <c r="Y8" s="17">
        <v>19600000</v>
      </c>
      <c r="Z8" s="17">
        <v>0</v>
      </c>
      <c r="AA8" s="53">
        <f>SUM(V8:Z8)</f>
        <v>19600000</v>
      </c>
    </row>
    <row r="9" spans="1:27" ht="12.75">
      <c r="A9" s="28" t="s">
        <v>10</v>
      </c>
      <c r="B9" s="29" t="s">
        <v>11</v>
      </c>
      <c r="C9" s="21">
        <v>121119049.37779668</v>
      </c>
      <c r="D9" s="22">
        <v>18644.643742287186</v>
      </c>
      <c r="E9" s="20">
        <v>1.3267702970080681</v>
      </c>
      <c r="F9" s="22">
        <f>+D9*E9</f>
        <v>24737.159515563988</v>
      </c>
      <c r="G9" s="23">
        <v>-11.062958539498384</v>
      </c>
      <c r="H9" s="23">
        <v>37.08232159303353</v>
      </c>
      <c r="I9" s="23">
        <v>4.101986648435618</v>
      </c>
      <c r="J9" s="23">
        <f>+IF(I9&gt;10,10,I9)</f>
        <v>4.101986648435618</v>
      </c>
      <c r="K9" s="23">
        <f>-2.211-(0.131*G9)+(0.152*H9)+(0.392*J9)</f>
        <v>6.4827392170021465</v>
      </c>
      <c r="L9" s="22">
        <f>+K9/100*F9</f>
        <v>1603.645541087845</v>
      </c>
      <c r="M9" s="22">
        <v>73454.21484105951</v>
      </c>
      <c r="N9" s="22">
        <v>81020.19143206195</v>
      </c>
      <c r="O9" s="22">
        <f>+N9/M9*L9</f>
        <v>1768.8252336404075</v>
      </c>
      <c r="P9" s="24">
        <f>+O9/F9</f>
        <v>0.07150478342218346</v>
      </c>
      <c r="Q9" s="25">
        <v>0.013137897763209817</v>
      </c>
      <c r="R9" s="25">
        <v>0.011947645623194484</v>
      </c>
      <c r="S9" s="26">
        <f>+Q9/R9</f>
        <v>1.0996223170282726</v>
      </c>
      <c r="T9" s="26">
        <f>+IF(S9&lt;0.7,0.7,IF(S9&gt;1.3,1.3,S9))</f>
        <v>1.0996223170282726</v>
      </c>
      <c r="U9" s="26">
        <v>1.0118526424785526</v>
      </c>
      <c r="V9" s="27">
        <f>+O9/N9*(C9-19600000)</f>
        <v>2216354.381058308</v>
      </c>
      <c r="W9" s="27">
        <f>+V9*(T9-1)</f>
        <v>220798.3587967917</v>
      </c>
      <c r="X9" s="27">
        <f>+(U9-1)*(V9+W9)</f>
        <v>28886.700091127295</v>
      </c>
      <c r="Y9" s="27">
        <v>0</v>
      </c>
      <c r="Z9" s="27">
        <v>0</v>
      </c>
      <c r="AA9" s="54">
        <f>SUM(V9:Z9)</f>
        <v>2466039.439946227</v>
      </c>
    </row>
    <row r="10" spans="1:27" ht="12.75">
      <c r="A10" s="18" t="s">
        <v>10</v>
      </c>
      <c r="B10" s="19" t="s">
        <v>12</v>
      </c>
      <c r="C10" s="11">
        <v>121119049.37779668</v>
      </c>
      <c r="D10" s="12">
        <v>49312.11263456516</v>
      </c>
      <c r="E10" s="10">
        <v>1.3267702970080681</v>
      </c>
      <c r="F10" s="12">
        <f>+D10*E10</f>
        <v>65425.84632625732</v>
      </c>
      <c r="G10" s="13">
        <v>-11.06295853949839</v>
      </c>
      <c r="H10" s="13">
        <v>21.447327239513346</v>
      </c>
      <c r="I10" s="13">
        <v>3.2464577678053113</v>
      </c>
      <c r="J10" s="13">
        <f>+IF(I10&gt;10,10,I10)</f>
        <v>3.2464577678053113</v>
      </c>
      <c r="K10" s="13">
        <f>-2.211-(0.131*G10)+(0.152*H10)+(0.392*J10)</f>
        <v>3.77085275406</v>
      </c>
      <c r="L10" s="12">
        <f>+K10/100*F10</f>
        <v>2467.1123280607376</v>
      </c>
      <c r="M10" s="12">
        <v>73454.21484105951</v>
      </c>
      <c r="N10" s="12">
        <v>81020.19143206195</v>
      </c>
      <c r="O10" s="12">
        <f>+N10/M10*L10</f>
        <v>2721.2313620994364</v>
      </c>
      <c r="P10" s="14">
        <f>+O10/F10</f>
        <v>0.041592604679953925</v>
      </c>
      <c r="Q10" s="15">
        <v>0.0019541914087756376</v>
      </c>
      <c r="R10" s="15">
        <v>0.011947645623194484</v>
      </c>
      <c r="S10" s="16">
        <f>+Q10/R10</f>
        <v>0.16356288681528022</v>
      </c>
      <c r="T10" s="16">
        <f>+IF(S10&lt;0.7,0.7,IF(S10&gt;1.3,1.3,S10))</f>
        <v>0.7</v>
      </c>
      <c r="U10" s="16">
        <v>1.0118526424785526</v>
      </c>
      <c r="V10" s="17">
        <f>+O10/N10*(C10-19600000)</f>
        <v>3409728.07067522</v>
      </c>
      <c r="W10" s="17">
        <f>+V10*(T10-1)</f>
        <v>-1022918.4212025661</v>
      </c>
      <c r="X10" s="17">
        <f>+(U10-1)*(V10+W10)</f>
        <v>28290.001439558713</v>
      </c>
      <c r="Y10" s="17">
        <v>0</v>
      </c>
      <c r="Z10" s="17">
        <v>0</v>
      </c>
      <c r="AA10" s="53">
        <f>SUM(V10:Z10)</f>
        <v>2415099.6509122127</v>
      </c>
    </row>
    <row r="11" spans="1:27" ht="12.75">
      <c r="A11" s="28" t="s">
        <v>10</v>
      </c>
      <c r="B11" s="29" t="s">
        <v>13</v>
      </c>
      <c r="C11" s="21">
        <v>121119049.37779668</v>
      </c>
      <c r="D11" s="22">
        <v>40478.099341888716</v>
      </c>
      <c r="E11" s="20">
        <v>1.3267702970080681</v>
      </c>
      <c r="F11" s="22">
        <f>+D11*E11</f>
        <v>53705.13988615978</v>
      </c>
      <c r="G11" s="23">
        <v>-11.06295853949838</v>
      </c>
      <c r="H11" s="23">
        <v>35.35132996167173</v>
      </c>
      <c r="I11" s="23">
        <v>4.393452186655743</v>
      </c>
      <c r="J11" s="23">
        <f>+IF(I11&gt;10,10,I11)</f>
        <v>4.393452186655743</v>
      </c>
      <c r="K11" s="23">
        <f>-2.211-(0.131*G11)+(0.152*H11)+(0.392*J11)</f>
        <v>6.333882980017442</v>
      </c>
      <c r="L11" s="22">
        <f>+K11/100*F11</f>
        <v>3401.620714644033</v>
      </c>
      <c r="M11" s="22">
        <v>73454.21484105951</v>
      </c>
      <c r="N11" s="22">
        <v>81020.19143206195</v>
      </c>
      <c r="O11" s="22">
        <f>+N11/M11*L11</f>
        <v>3751.9965610696554</v>
      </c>
      <c r="P11" s="24">
        <f>+O11/F11</f>
        <v>0.06986289522795887</v>
      </c>
      <c r="Q11" s="25">
        <v>0.04012254597547385</v>
      </c>
      <c r="R11" s="25">
        <v>0.011947645623194484</v>
      </c>
      <c r="S11" s="26">
        <f>+Q11/R11</f>
        <v>3.3581968565909093</v>
      </c>
      <c r="T11" s="26">
        <f>+IF(S11&lt;0.7,0.7,IF(S11&gt;1.3,1.3,S11))</f>
        <v>1.3</v>
      </c>
      <c r="U11" s="26">
        <v>1.0118526424785526</v>
      </c>
      <c r="V11" s="27">
        <f>+O11/N11*(C11-19600000)</f>
        <v>4701286.400538191</v>
      </c>
      <c r="W11" s="27">
        <f>+V11*(T11-1)</f>
        <v>1410385.9201614575</v>
      </c>
      <c r="X11" s="27">
        <f>+(U11-1)*(V11+W11)</f>
        <v>72439.46696331854</v>
      </c>
      <c r="Y11" s="27">
        <v>0</v>
      </c>
      <c r="Z11" s="27">
        <v>0</v>
      </c>
      <c r="AA11" s="54">
        <f>SUM(V11:Z11)</f>
        <v>6184111.787662967</v>
      </c>
    </row>
    <row r="12" spans="1:27" ht="12.75">
      <c r="A12" s="18" t="s">
        <v>10</v>
      </c>
      <c r="B12" s="19" t="s">
        <v>18</v>
      </c>
      <c r="C12" s="11">
        <v>121119049.37779668</v>
      </c>
      <c r="D12" s="12">
        <v>157964.6742761664</v>
      </c>
      <c r="E12" s="10">
        <v>1.3267702970080681</v>
      </c>
      <c r="F12" s="12">
        <f>+D12*E12</f>
        <v>209582.83780617203</v>
      </c>
      <c r="G12" s="13">
        <v>-11.06295853949838</v>
      </c>
      <c r="H12" s="13">
        <v>26.089090717328073</v>
      </c>
      <c r="I12" s="13">
        <v>4.229106378663009</v>
      </c>
      <c r="J12" s="13">
        <f>+IF(I12&gt;10,10,I12)</f>
        <v>4.229106378663009</v>
      </c>
      <c r="K12" s="13">
        <f>-2.211-(0.131*G12)+(0.152*H12)+(0.392*J12)</f>
        <v>4.861599058144055</v>
      </c>
      <c r="L12" s="12">
        <f>+K12/100*F12</f>
        <v>10189.077268816442</v>
      </c>
      <c r="M12" s="12">
        <v>73454.21484105951</v>
      </c>
      <c r="N12" s="12">
        <v>81020.19143206195</v>
      </c>
      <c r="O12" s="12">
        <f>+N12/M12*L12</f>
        <v>11238.578924597374</v>
      </c>
      <c r="P12" s="14">
        <f>+O12/F12</f>
        <v>0.0536235649933852</v>
      </c>
      <c r="Q12" s="15">
        <v>0.0025728737019353565</v>
      </c>
      <c r="R12" s="15">
        <v>0.011947645623194484</v>
      </c>
      <c r="S12" s="16">
        <f>+Q12/R12</f>
        <v>0.21534566583901057</v>
      </c>
      <c r="T12" s="16">
        <f>+IF(S12&lt;0.7,0.7,IF(S12&gt;1.3,1.3,S12))</f>
        <v>0.7</v>
      </c>
      <c r="U12" s="16">
        <v>1.0118526424785526</v>
      </c>
      <c r="V12" s="17">
        <f>+O12/N12*(C12-19600000)</f>
        <v>14082043.360008257</v>
      </c>
      <c r="W12" s="17">
        <f>+V12*(T12-1)</f>
        <v>-4224613.008002478</v>
      </c>
      <c r="X12" s="17">
        <f>+(U12-1)*(V12+W12)</f>
        <v>116836.59771955697</v>
      </c>
      <c r="Y12" s="17">
        <v>0</v>
      </c>
      <c r="Z12" s="17">
        <v>0</v>
      </c>
      <c r="AA12" s="53">
        <f>SUM(V12:Z12)</f>
        <v>9974266.949725337</v>
      </c>
    </row>
    <row r="13" spans="1:27" ht="12.75">
      <c r="A13" s="28" t="s">
        <v>10</v>
      </c>
      <c r="B13" s="29" t="s">
        <v>14</v>
      </c>
      <c r="C13" s="21">
        <v>121119049.37779668</v>
      </c>
      <c r="D13" s="22">
        <v>76089.64566461892</v>
      </c>
      <c r="E13" s="20">
        <v>1.3267702970080681</v>
      </c>
      <c r="F13" s="22">
        <f>+D13*E13</f>
        <v>100953.48177768511</v>
      </c>
      <c r="G13" s="23">
        <v>-11.062958539498386</v>
      </c>
      <c r="H13" s="23">
        <v>29.822035996027722</v>
      </c>
      <c r="I13" s="23">
        <v>3.8821745789861386</v>
      </c>
      <c r="J13" s="23">
        <f>+IF(I13&gt;10,10,I13)</f>
        <v>3.8821745789861386</v>
      </c>
      <c r="K13" s="23">
        <f>-2.211-(0.131*G13)+(0.152*H13)+(0.392*J13)</f>
        <v>5.2930094750330685</v>
      </c>
      <c r="L13" s="22">
        <f>+K13/100*F13</f>
        <v>5343.477355868655</v>
      </c>
      <c r="M13" s="22">
        <v>73454.21484105951</v>
      </c>
      <c r="N13" s="22">
        <v>81020.19143206195</v>
      </c>
      <c r="O13" s="22">
        <f>+N13/M13*L13</f>
        <v>5893.869524330784</v>
      </c>
      <c r="P13" s="24">
        <f>+O13/F13</f>
        <v>0.05838203319534812</v>
      </c>
      <c r="Q13" s="25">
        <v>0.015444446178800813</v>
      </c>
      <c r="R13" s="25">
        <v>0.011947645623194484</v>
      </c>
      <c r="S13" s="26">
        <f>+Q13/R13</f>
        <v>1.292676956271438</v>
      </c>
      <c r="T13" s="26">
        <f>+IF(S13&lt;0.7,0.7,IF(S13&gt;1.3,1.3,S13))</f>
        <v>1.292676956271438</v>
      </c>
      <c r="U13" s="26">
        <v>1.0118526424785526</v>
      </c>
      <c r="V13" s="27">
        <f>+O13/N13*(C13-19600000)</f>
        <v>7385073.037855696</v>
      </c>
      <c r="W13" s="27">
        <f>+V13*(T13-1)</f>
        <v>2161440.6985618672</v>
      </c>
      <c r="X13" s="27">
        <f>+(U13-1)*(V13+W13)</f>
        <v>113151.41423434828</v>
      </c>
      <c r="Y13" s="27">
        <v>0</v>
      </c>
      <c r="Z13" s="27">
        <v>0</v>
      </c>
      <c r="AA13" s="54">
        <f>SUM(V13:Z13)</f>
        <v>9659665.150651911</v>
      </c>
    </row>
    <row r="14" spans="1:27" ht="12.75">
      <c r="A14" s="18" t="s">
        <v>10</v>
      </c>
      <c r="B14" s="19" t="s">
        <v>15</v>
      </c>
      <c r="C14" s="11">
        <v>121119049.37779668</v>
      </c>
      <c r="D14" s="12">
        <v>253341.5876908782</v>
      </c>
      <c r="E14" s="10">
        <v>1.3267702970080681</v>
      </c>
      <c r="F14" s="12">
        <f>+D14*E14</f>
        <v>336126.093545122</v>
      </c>
      <c r="G14" s="13">
        <v>-11.062958539498387</v>
      </c>
      <c r="H14" s="13">
        <v>34.632241414181536</v>
      </c>
      <c r="I14" s="13">
        <v>4.995148239144411</v>
      </c>
      <c r="J14" s="13">
        <f>+IF(I14&gt;10,10,I14)</f>
        <v>4.995148239144411</v>
      </c>
      <c r="K14" s="13">
        <f>-2.211-(0.131*G14)+(0.152*H14)+(0.392*J14)</f>
        <v>6.4604463733744915</v>
      </c>
      <c r="L14" s="12">
        <f>+K14/100*F14</f>
        <v>21715.246020401184</v>
      </c>
      <c r="M14" s="12">
        <v>73454.21484105951</v>
      </c>
      <c r="N14" s="12">
        <v>81020.19143206195</v>
      </c>
      <c r="O14" s="12">
        <f>+N14/M14*L14</f>
        <v>23951.973258092323</v>
      </c>
      <c r="P14" s="14">
        <f>+O14/F14</f>
        <v>0.07125889277286049</v>
      </c>
      <c r="Q14" s="15">
        <v>0.02393604360020169</v>
      </c>
      <c r="R14" s="15">
        <v>0.011947645623194484</v>
      </c>
      <c r="S14" s="16">
        <f>+Q14/R14</f>
        <v>2.0034109108269504</v>
      </c>
      <c r="T14" s="16">
        <f>+IF(S14&lt;0.7,0.7,IF(S14&gt;1.3,1.3,S14))</f>
        <v>1.3</v>
      </c>
      <c r="U14" s="16">
        <v>1.0118526424785526</v>
      </c>
      <c r="V14" s="17">
        <f>+O14/N14*(C14-19600000)</f>
        <v>30012044.070803013</v>
      </c>
      <c r="W14" s="17">
        <f>+V14*(T14-1)</f>
        <v>9003613.221240906</v>
      </c>
      <c r="X14" s="17">
        <f>+(U14-1)*(V14+W14)</f>
        <v>462438.63694832847</v>
      </c>
      <c r="Y14" s="17">
        <v>0</v>
      </c>
      <c r="Z14" s="17">
        <v>0</v>
      </c>
      <c r="AA14" s="53">
        <f>SUM(V14:Z14)</f>
        <v>39478095.92899224</v>
      </c>
    </row>
    <row r="15" spans="1:27" ht="12.75">
      <c r="A15" s="28" t="s">
        <v>10</v>
      </c>
      <c r="B15" s="29" t="s">
        <v>19</v>
      </c>
      <c r="C15" s="21">
        <v>121119049.37779668</v>
      </c>
      <c r="D15" s="22">
        <v>73949.81575554972</v>
      </c>
      <c r="E15" s="20">
        <v>1.3267702970080681</v>
      </c>
      <c r="F15" s="22">
        <f>+D15*E15</f>
        <v>98114.41901368261</v>
      </c>
      <c r="G15" s="23">
        <v>-5.866325393221311</v>
      </c>
      <c r="H15" s="23">
        <v>18.563570166100376</v>
      </c>
      <c r="I15" s="23">
        <v>4.680606522324118</v>
      </c>
      <c r="J15" s="23">
        <f>+IF(I15&gt;10,10,I15)</f>
        <v>4.680606522324118</v>
      </c>
      <c r="K15" s="23">
        <f>-2.211-(0.131*G15)+(0.152*H15)+(0.392*J15)</f>
        <v>3.2139490485103037</v>
      </c>
      <c r="L15" s="22">
        <f>+K15/100*F15</f>
        <v>3153.3474363416644</v>
      </c>
      <c r="M15" s="22">
        <v>73454.21484105951</v>
      </c>
      <c r="N15" s="22">
        <v>81020.19143206195</v>
      </c>
      <c r="O15" s="22">
        <f>+N15/M15*L15</f>
        <v>3478.1504845844775</v>
      </c>
      <c r="P15" s="24">
        <f>+O15/F15</f>
        <v>0.03544994221592883</v>
      </c>
      <c r="Q15" s="25">
        <v>0.006995155461570715</v>
      </c>
      <c r="R15" s="25">
        <v>0.011947645623194484</v>
      </c>
      <c r="S15" s="26">
        <f>+Q15/R15</f>
        <v>0.5854840093340831</v>
      </c>
      <c r="T15" s="26">
        <f>+IF(S15&lt;0.7,0.7,IF(S15&gt;1.3,1.3,S15))</f>
        <v>0.7</v>
      </c>
      <c r="U15" s="26">
        <v>1.0118526424785526</v>
      </c>
      <c r="V15" s="27">
        <f>+O15/N15*(C15-19600000)</f>
        <v>4358154.733366972</v>
      </c>
      <c r="W15" s="27">
        <f>+V15*(T15-1)</f>
        <v>-1307446.4200100917</v>
      </c>
      <c r="X15" s="27">
        <f>+(U15-1)*(V15+W15)</f>
        <v>36158.95494456718</v>
      </c>
      <c r="Y15" s="27">
        <v>0</v>
      </c>
      <c r="Z15" s="27">
        <v>0</v>
      </c>
      <c r="AA15" s="54">
        <f>SUM(V15:Z15)</f>
        <v>3086867.2683014474</v>
      </c>
    </row>
    <row r="16" spans="1:27" ht="12.75">
      <c r="A16" s="18" t="s">
        <v>10</v>
      </c>
      <c r="B16" s="19" t="s">
        <v>16</v>
      </c>
      <c r="C16" s="11">
        <v>121119049.37779668</v>
      </c>
      <c r="D16" s="12">
        <v>30974.17137781678</v>
      </c>
      <c r="E16" s="10">
        <v>1.3267702970080681</v>
      </c>
      <c r="F16" s="12">
        <f>+D16*E16</f>
        <v>41095.61055852477</v>
      </c>
      <c r="G16" s="13">
        <v>-11.06295853949838</v>
      </c>
      <c r="H16" s="13">
        <v>27.21087605146716</v>
      </c>
      <c r="I16" s="13">
        <v>5.328719723183395</v>
      </c>
      <c r="J16" s="13">
        <f>+IF(I16&gt;10,10,I16)</f>
        <v>5.328719723183395</v>
      </c>
      <c r="K16" s="13">
        <f>-2.211-(0.131*G16)+(0.152*H16)+(0.392*J16)</f>
        <v>5.463158859985187</v>
      </c>
      <c r="L16" s="12">
        <f>+K16/100*F16</f>
        <v>2245.118489293054</v>
      </c>
      <c r="M16" s="12">
        <v>73454.21484105951</v>
      </c>
      <c r="N16" s="12">
        <v>81020.19143206195</v>
      </c>
      <c r="O16" s="12">
        <f>+N16/M16*L16</f>
        <v>2476.3715762775587</v>
      </c>
      <c r="P16" s="14">
        <f>+O16/F16</f>
        <v>0.06025878536956951</v>
      </c>
      <c r="Q16" s="15">
        <v>0</v>
      </c>
      <c r="R16" s="15">
        <v>0.011947645623194484</v>
      </c>
      <c r="S16" s="16">
        <f>+Q16/R16</f>
        <v>0</v>
      </c>
      <c r="T16" s="16">
        <f>+IF(S16&lt;0.7,0.7,IF(S16&gt;1.3,1.3,S16))</f>
        <v>0.7</v>
      </c>
      <c r="U16" s="16">
        <v>1.0118526424785526</v>
      </c>
      <c r="V16" s="17">
        <f>+O16/N16*(C16-19600000)</f>
        <v>3102916.4938557292</v>
      </c>
      <c r="W16" s="17">
        <f>+V16*(T16-1)</f>
        <v>-930874.9481567189</v>
      </c>
      <c r="X16" s="17">
        <f>+(U16-1)*(V16+W16)</f>
        <v>25744.431889733045</v>
      </c>
      <c r="Y16" s="17">
        <v>0</v>
      </c>
      <c r="Z16" s="17">
        <v>0</v>
      </c>
      <c r="AA16" s="53">
        <f>SUM(V16:Z16)</f>
        <v>2197785.9775887434</v>
      </c>
    </row>
    <row r="17" spans="1:27" ht="12.75">
      <c r="A17" s="28" t="s">
        <v>10</v>
      </c>
      <c r="B17" s="29" t="s">
        <v>17</v>
      </c>
      <c r="C17" s="21">
        <v>121119049.37779668</v>
      </c>
      <c r="D17" s="22">
        <v>62770.18424445024</v>
      </c>
      <c r="E17" s="20">
        <v>1.3267702970080681</v>
      </c>
      <c r="F17" s="22">
        <f>+D17*E17</f>
        <v>83281.6159932604</v>
      </c>
      <c r="G17" s="23">
        <v>-5.866325393221309</v>
      </c>
      <c r="H17" s="23">
        <v>28.62549199241073</v>
      </c>
      <c r="I17" s="23">
        <v>5.326227208976151</v>
      </c>
      <c r="J17" s="23">
        <f>+IF(I17&gt;10,10,I17)</f>
        <v>5.326227208976151</v>
      </c>
      <c r="K17" s="23">
        <f>-2.211-(0.131*G17)+(0.152*H17)+(0.392*J17)</f>
        <v>4.996444475277074</v>
      </c>
      <c r="L17" s="22">
        <f>+K17/100*F17</f>
        <v>4161.119701216728</v>
      </c>
      <c r="M17" s="22">
        <v>73454.21484105951</v>
      </c>
      <c r="N17" s="22">
        <v>81020.19143206195</v>
      </c>
      <c r="O17" s="22">
        <f>+N17/M17*L17</f>
        <v>4589.725933274176</v>
      </c>
      <c r="P17" s="24">
        <f>+O17/F17</f>
        <v>0.05511091347753868</v>
      </c>
      <c r="Q17" s="25">
        <v>0.014961236564117877</v>
      </c>
      <c r="R17" s="25">
        <v>0.011947645623194484</v>
      </c>
      <c r="S17" s="26">
        <f>+Q17/R17</f>
        <v>1.2522330370322483</v>
      </c>
      <c r="T17" s="26">
        <f>+IF(S17&lt;0.7,0.7,IF(S17&gt;1.3,1.3,S17))</f>
        <v>1.2522330370322483</v>
      </c>
      <c r="U17" s="26">
        <v>1.0118526424785526</v>
      </c>
      <c r="V17" s="27">
        <f>+O17/N17*(C17-19600000)</f>
        <v>5750969.053699714</v>
      </c>
      <c r="W17" s="27">
        <f>+V17*(T17-1)</f>
        <v>1450584.390293154</v>
      </c>
      <c r="X17" s="27">
        <f>+(U17-1)*(V17+W17)</f>
        <v>85357.43826183632</v>
      </c>
      <c r="Y17" s="27">
        <v>0</v>
      </c>
      <c r="Z17" s="27">
        <v>0</v>
      </c>
      <c r="AA17" s="54">
        <f>SUM(V17:Z17)</f>
        <v>7286910.882254705</v>
      </c>
    </row>
    <row r="18" spans="1:27" ht="12.75">
      <c r="A18" s="18" t="s">
        <v>10</v>
      </c>
      <c r="B18" s="19" t="s">
        <v>20</v>
      </c>
      <c r="C18" s="11">
        <v>121119049.37779668</v>
      </c>
      <c r="D18" s="12">
        <v>162390.33570470486</v>
      </c>
      <c r="E18" s="10">
        <v>1.3267702970080681</v>
      </c>
      <c r="F18" s="12">
        <f>+D18*E18</f>
        <v>215454.67393417115</v>
      </c>
      <c r="G18" s="13">
        <v>-6.183647524447003</v>
      </c>
      <c r="H18" s="13">
        <v>28.048525838766803</v>
      </c>
      <c r="I18" s="13">
        <v>6.621383749191121</v>
      </c>
      <c r="J18" s="13">
        <f>+IF(I18&gt;10,10,I18)</f>
        <v>6.621383749191121</v>
      </c>
      <c r="K18" s="13">
        <f>-2.211-(0.131*G18)+(0.152*H18)+(0.392*J18)</f>
        <v>5.458016182878032</v>
      </c>
      <c r="L18" s="12">
        <f>+K18/100*F18</f>
        <v>11759.550970094158</v>
      </c>
      <c r="M18" s="12">
        <v>73454.21484105951</v>
      </c>
      <c r="N18" s="12">
        <v>81020.19143206195</v>
      </c>
      <c r="O18" s="12">
        <f>+N18/M18*L18</f>
        <v>12970.815532011422</v>
      </c>
      <c r="P18" s="14">
        <f>+O18/F18</f>
        <v>0.06020206150633081</v>
      </c>
      <c r="Q18" s="15">
        <v>0.007470431178722992</v>
      </c>
      <c r="R18" s="15">
        <v>0.011947645623194484</v>
      </c>
      <c r="S18" s="16">
        <f>+Q18/R18</f>
        <v>0.6252638732622199</v>
      </c>
      <c r="T18" s="16">
        <f>+IF(S18&lt;0.7,0.7,IF(S18&gt;1.3,1.3,S18))</f>
        <v>0.7</v>
      </c>
      <c r="U18" s="16">
        <v>1.0118526424785526</v>
      </c>
      <c r="V18" s="17">
        <f>+O18/N18*(C18-19600000)</f>
        <v>16252551.853925528</v>
      </c>
      <c r="W18" s="17">
        <f>+V18*(T18-1)</f>
        <v>-4875765.556177659</v>
      </c>
      <c r="X18" s="17">
        <f>+(U18-1)*(V18+W18)</f>
        <v>134844.98054210105</v>
      </c>
      <c r="Y18" s="17">
        <v>19600000</v>
      </c>
      <c r="Z18" s="17">
        <v>7258575</v>
      </c>
      <c r="AA18" s="53">
        <f>SUM(V18:Z18)</f>
        <v>38370206.278289974</v>
      </c>
    </row>
    <row r="19" spans="1:27" ht="12.75">
      <c r="A19" s="28" t="s">
        <v>21</v>
      </c>
      <c r="B19" s="29" t="s">
        <v>56</v>
      </c>
      <c r="C19" s="21">
        <v>529601772.70754766</v>
      </c>
      <c r="D19" s="22">
        <v>42962.88567575954</v>
      </c>
      <c r="E19" s="20">
        <v>1.1114465812153522</v>
      </c>
      <c r="F19" s="22">
        <f>+D19*E19</f>
        <v>47750.95240346897</v>
      </c>
      <c r="G19" s="23">
        <v>-18.06141439205954</v>
      </c>
      <c r="H19" s="23">
        <v>14.866094469641908</v>
      </c>
      <c r="I19" s="23">
        <v>5.874806397819747</v>
      </c>
      <c r="J19" s="23">
        <f>+IF(I19&gt;10,10,I19)</f>
        <v>5.874806397819747</v>
      </c>
      <c r="K19" s="23">
        <f>-2.211-(0.131*G19)+(0.152*H19)+(0.392*J19)</f>
        <v>4.717615752690711</v>
      </c>
      <c r="L19" s="22">
        <f>+K19/100*F19</f>
        <v>2252.7064526458958</v>
      </c>
      <c r="M19" s="22">
        <v>399363.24823274557</v>
      </c>
      <c r="N19" s="22">
        <v>419327.1852391793</v>
      </c>
      <c r="O19" s="22">
        <f>+N19/M19*L19</f>
        <v>2365.3179408427254</v>
      </c>
      <c r="P19" s="24">
        <f>+O19/F19</f>
        <v>0.04953446626272719</v>
      </c>
      <c r="Q19" s="25">
        <v>0</v>
      </c>
      <c r="R19" s="25">
        <v>0.0023057824413781473</v>
      </c>
      <c r="S19" s="26">
        <f>+Q19/R19</f>
        <v>0</v>
      </c>
      <c r="T19" s="26">
        <f>+IF(S19&lt;0.7,0.7,IF(S19&gt;1.3,1.3,S19))</f>
        <v>0.7</v>
      </c>
      <c r="U19" s="26">
        <v>1.0562006976742884</v>
      </c>
      <c r="V19" s="27">
        <f>+O19/N19*(C19-19600000)</f>
        <v>2876790.213729376</v>
      </c>
      <c r="W19" s="27">
        <f>+V19*(T19-1)</f>
        <v>-863037.0641188129</v>
      </c>
      <c r="X19" s="27">
        <f>+(U19-1)*(V19+W19)</f>
        <v>113174.33195190926</v>
      </c>
      <c r="Y19" s="27">
        <v>0</v>
      </c>
      <c r="Z19" s="27">
        <v>0</v>
      </c>
      <c r="AA19" s="54">
        <f>SUM(V19:Z19)</f>
        <v>2126927.4815624724</v>
      </c>
    </row>
    <row r="20" spans="1:27" ht="12.75">
      <c r="A20" s="18" t="s">
        <v>21</v>
      </c>
      <c r="B20" s="19" t="s">
        <v>22</v>
      </c>
      <c r="C20" s="11">
        <v>529601772.70754766</v>
      </c>
      <c r="D20" s="12">
        <v>39608.49934178333</v>
      </c>
      <c r="E20" s="10">
        <v>1.1114465812153522</v>
      </c>
      <c r="F20" s="12">
        <f>+D20*E20</f>
        <v>44022.73118049561</v>
      </c>
      <c r="G20" s="13">
        <v>-17.482475040208776</v>
      </c>
      <c r="H20" s="13">
        <v>24.026561423515886</v>
      </c>
      <c r="I20" s="13">
        <v>6.767005801732109</v>
      </c>
      <c r="J20" s="13">
        <f>+IF(I20&gt;10,10,I20)</f>
        <v>6.767005801732109</v>
      </c>
      <c r="K20" s="13">
        <f>-2.211-(0.131*G20)+(0.152*H20)+(0.392*J20)</f>
        <v>6.3839078409207515</v>
      </c>
      <c r="L20" s="12">
        <f>+K20/100*F20</f>
        <v>2810.3705876191234</v>
      </c>
      <c r="M20" s="12">
        <v>399363.24823274557</v>
      </c>
      <c r="N20" s="12">
        <v>419327.1852391793</v>
      </c>
      <c r="O20" s="12">
        <f>+N20/M20*L20</f>
        <v>2950.859382279728</v>
      </c>
      <c r="P20" s="14">
        <f>+O20/F20</f>
        <v>0.06703035688951334</v>
      </c>
      <c r="Q20" s="15">
        <v>0.00016998254950651543</v>
      </c>
      <c r="R20" s="15">
        <v>0.0023057824413781473</v>
      </c>
      <c r="S20" s="16">
        <f>+Q20/R20</f>
        <v>0.07372011619835142</v>
      </c>
      <c r="T20" s="16">
        <f>+IF(S20&lt;0.7,0.7,IF(S20&gt;1.3,1.3,S20))</f>
        <v>0.7</v>
      </c>
      <c r="U20" s="16">
        <v>1.0562006976742884</v>
      </c>
      <c r="V20" s="17">
        <f>+O20/N20*(C20-19600000)</f>
        <v>3588948.1267830473</v>
      </c>
      <c r="W20" s="17">
        <f>+V20*(T20-1)</f>
        <v>-1076684.4380349144</v>
      </c>
      <c r="X20" s="17">
        <f>+(U20-1)*(V20+W20)</f>
        <v>141190.97204942632</v>
      </c>
      <c r="Y20" s="17">
        <v>0</v>
      </c>
      <c r="Z20" s="17">
        <v>0</v>
      </c>
      <c r="AA20" s="53">
        <f>SUM(V20:Z20)</f>
        <v>2653454.660797559</v>
      </c>
    </row>
    <row r="21" spans="1:27" ht="12.75">
      <c r="A21" s="28" t="s">
        <v>21</v>
      </c>
      <c r="B21" s="29" t="s">
        <v>23</v>
      </c>
      <c r="C21" s="21">
        <v>529601772.70754766</v>
      </c>
      <c r="D21" s="22">
        <v>28393.781461573097</v>
      </c>
      <c r="E21" s="20">
        <v>1.1114465812153522</v>
      </c>
      <c r="F21" s="22">
        <f>+D21*E21</f>
        <v>31558.171333241266</v>
      </c>
      <c r="G21" s="23">
        <v>-18.061414392059543</v>
      </c>
      <c r="H21" s="23">
        <v>28.777388308248437</v>
      </c>
      <c r="I21" s="23">
        <v>7.113173290296549</v>
      </c>
      <c r="J21" s="23">
        <f>+IF(I21&gt;10,10,I21)</f>
        <v>7.113173290296549</v>
      </c>
      <c r="K21" s="23">
        <f>-2.211-(0.131*G21)+(0.152*H21)+(0.392*J21)</f>
        <v>7.317572238009811</v>
      </c>
      <c r="L21" s="22">
        <f>+K21/100*F21</f>
        <v>2309.291984304834</v>
      </c>
      <c r="M21" s="22">
        <v>399363.24823274557</v>
      </c>
      <c r="N21" s="22">
        <v>419327.1852391793</v>
      </c>
      <c r="O21" s="22">
        <f>+N21/M21*L21</f>
        <v>2424.7321503895605</v>
      </c>
      <c r="P21" s="24">
        <f>+O21/F21</f>
        <v>0.07683373427393463</v>
      </c>
      <c r="Q21" s="25">
        <v>0.006470094017507138</v>
      </c>
      <c r="R21" s="25">
        <v>0.0023057824413781473</v>
      </c>
      <c r="S21" s="26">
        <f>+Q21/R21</f>
        <v>2.8060297022818927</v>
      </c>
      <c r="T21" s="26">
        <f>+IF(S21&lt;0.7,0.7,IF(S21&gt;1.3,1.3,S21))</f>
        <v>1.3</v>
      </c>
      <c r="U21" s="26">
        <v>1.0562006976742884</v>
      </c>
      <c r="V21" s="27">
        <f>+O21/N21*(C21-19600000)</f>
        <v>2949052.0494975965</v>
      </c>
      <c r="W21" s="27">
        <f>+V21*(T21-1)</f>
        <v>884715.614849279</v>
      </c>
      <c r="X21" s="27">
        <f>+(U21-1)*(V21+W21)</f>
        <v>215460.4174574214</v>
      </c>
      <c r="Y21" s="27">
        <v>0</v>
      </c>
      <c r="Z21" s="27">
        <v>0</v>
      </c>
      <c r="AA21" s="54">
        <f>SUM(V21:Z21)</f>
        <v>4049228.081804297</v>
      </c>
    </row>
    <row r="22" spans="1:27" ht="12.75">
      <c r="A22" s="18" t="s">
        <v>21</v>
      </c>
      <c r="B22" s="19" t="s">
        <v>24</v>
      </c>
      <c r="C22" s="11">
        <v>529601772.70754766</v>
      </c>
      <c r="D22" s="12">
        <v>16093.246487631724</v>
      </c>
      <c r="E22" s="10">
        <v>1.1114465812153522</v>
      </c>
      <c r="F22" s="12">
        <f>+D22*E22</f>
        <v>17886.783789334255</v>
      </c>
      <c r="G22" s="13">
        <v>-22.949825678338645</v>
      </c>
      <c r="H22" s="13">
        <v>36.86795229653235</v>
      </c>
      <c r="I22" s="13">
        <v>8.603573792190602</v>
      </c>
      <c r="J22" s="13">
        <f>+IF(I22&gt;10,10,I22)</f>
        <v>8.603573792190602</v>
      </c>
      <c r="K22" s="13">
        <f>-2.211-(0.131*G22)+(0.152*H22)+(0.392*J22)</f>
        <v>9.771956839473997</v>
      </c>
      <c r="L22" s="12">
        <f>+K22/100*F22</f>
        <v>1747.888791863775</v>
      </c>
      <c r="M22" s="12">
        <v>399363.24823274557</v>
      </c>
      <c r="N22" s="12">
        <v>419327.1852391793</v>
      </c>
      <c r="O22" s="12">
        <f>+N22/M22*L22</f>
        <v>1835.2647381718928</v>
      </c>
      <c r="P22" s="14">
        <f>+O22/F22</f>
        <v>0.10260451290668847</v>
      </c>
      <c r="Q22" s="15">
        <v>0.019187147848664057</v>
      </c>
      <c r="R22" s="15">
        <v>0.0023057824413781473</v>
      </c>
      <c r="S22" s="16">
        <f>+Q22/R22</f>
        <v>8.321317529504674</v>
      </c>
      <c r="T22" s="16">
        <f>+IF(S22&lt;0.7,0.7,IF(S22&gt;1.3,1.3,S22))</f>
        <v>1.3</v>
      </c>
      <c r="U22" s="16">
        <v>1.0562006976742884</v>
      </c>
      <c r="V22" s="17">
        <f>+O22/N22*(C22-19600000)</f>
        <v>2232119.2205114057</v>
      </c>
      <c r="W22" s="17">
        <f>+V22*(T22-1)</f>
        <v>669635.7661534218</v>
      </c>
      <c r="X22" s="17">
        <f>+(U22-1)*(V22+W22)</f>
        <v>163080.65473040866</v>
      </c>
      <c r="Y22" s="17">
        <v>0</v>
      </c>
      <c r="Z22" s="17">
        <v>0</v>
      </c>
      <c r="AA22" s="53">
        <f>SUM(V22:Z22)</f>
        <v>3064835.641395236</v>
      </c>
    </row>
    <row r="23" spans="1:27" ht="12.75">
      <c r="A23" s="28" t="s">
        <v>21</v>
      </c>
      <c r="B23" s="29" t="s">
        <v>25</v>
      </c>
      <c r="C23" s="21">
        <v>529601772.70754766</v>
      </c>
      <c r="D23" s="22">
        <v>57951.4907704977</v>
      </c>
      <c r="E23" s="20">
        <v>1.1114465812153522</v>
      </c>
      <c r="F23" s="22">
        <f>+D23*E23</f>
        <v>64409.98629320271</v>
      </c>
      <c r="G23" s="23">
        <v>-19.104878846223706</v>
      </c>
      <c r="H23" s="23">
        <v>33.50991219093176</v>
      </c>
      <c r="I23" s="23">
        <v>6.55207097539589</v>
      </c>
      <c r="J23" s="23">
        <f>+IF(I23&gt;10,10,I23)</f>
        <v>6.55207097539589</v>
      </c>
      <c r="K23" s="23">
        <f>-2.211-(0.131*G23)+(0.152*H23)+(0.392*J23)</f>
        <v>7.953657604232122</v>
      </c>
      <c r="L23" s="22">
        <f>+K23/100*F23</f>
        <v>5122.9497726941845</v>
      </c>
      <c r="M23" s="22">
        <v>399363.24823274557</v>
      </c>
      <c r="N23" s="22">
        <v>419327.1852391793</v>
      </c>
      <c r="O23" s="22">
        <f>+N23/M23*L23</f>
        <v>5379.043058698274</v>
      </c>
      <c r="P23" s="24">
        <f>+O23/F23</f>
        <v>0.08351256331917482</v>
      </c>
      <c r="Q23" s="25">
        <v>0.010662659105421463</v>
      </c>
      <c r="R23" s="25">
        <v>0.0023057824413781473</v>
      </c>
      <c r="S23" s="26">
        <f>+Q23/R23</f>
        <v>4.6243127339665575</v>
      </c>
      <c r="T23" s="26">
        <f>+IF(S23&lt;0.7,0.7,IF(S23&gt;1.3,1.3,S23))</f>
        <v>1.3</v>
      </c>
      <c r="U23" s="26">
        <v>1.0562006976742884</v>
      </c>
      <c r="V23" s="27">
        <f>+O23/N23*(C23-19600000)</f>
        <v>6542198.054346491</v>
      </c>
      <c r="W23" s="27">
        <f>+V23*(T23-1)</f>
        <v>1962659.4163039476</v>
      </c>
      <c r="X23" s="27">
        <f>+(U23-1)*(V23+W23)</f>
        <v>477978.92347093817</v>
      </c>
      <c r="Y23" s="27">
        <v>0</v>
      </c>
      <c r="Z23" s="27">
        <v>0</v>
      </c>
      <c r="AA23" s="54">
        <f>SUM(V23:Z23)</f>
        <v>8982836.394121377</v>
      </c>
    </row>
    <row r="24" spans="1:27" ht="12.75">
      <c r="A24" s="18" t="s">
        <v>21</v>
      </c>
      <c r="B24" s="19" t="s">
        <v>26</v>
      </c>
      <c r="C24" s="11">
        <v>529601772.70754766</v>
      </c>
      <c r="D24" s="12">
        <v>45455.32977329849</v>
      </c>
      <c r="E24" s="10">
        <v>1.1114465812153522</v>
      </c>
      <c r="F24" s="12">
        <f>+D24*E24</f>
        <v>50521.17087454902</v>
      </c>
      <c r="G24" s="13">
        <v>-18.170527230950754</v>
      </c>
      <c r="H24" s="13">
        <v>19.90907692622707</v>
      </c>
      <c r="I24" s="13">
        <v>6.983428782962787</v>
      </c>
      <c r="J24" s="13">
        <f>+IF(I24&gt;10,10,I24)</f>
        <v>6.983428782962787</v>
      </c>
      <c r="K24" s="13">
        <f>-2.211-(0.131*G24)+(0.152*H24)+(0.392*J24)</f>
        <v>5.933022842962476</v>
      </c>
      <c r="L24" s="12">
        <f>+K24/100*F24</f>
        <v>2997.4326085190983</v>
      </c>
      <c r="M24" s="12">
        <v>399363.24823274557</v>
      </c>
      <c r="N24" s="12">
        <v>419327.1852391793</v>
      </c>
      <c r="O24" s="12">
        <f>+N24/M24*L24</f>
        <v>3147.2725250419903</v>
      </c>
      <c r="P24" s="14">
        <f>+O24/F24</f>
        <v>0.06229611211618786</v>
      </c>
      <c r="Q24" s="15">
        <v>0</v>
      </c>
      <c r="R24" s="15">
        <v>0.0023057824413781473</v>
      </c>
      <c r="S24" s="16">
        <f>+Q24/R24</f>
        <v>0</v>
      </c>
      <c r="T24" s="16">
        <f>+IF(S24&lt;0.7,0.7,IF(S24&gt;1.3,1.3,S24))</f>
        <v>0.7</v>
      </c>
      <c r="U24" s="16">
        <v>1.0562006976742884</v>
      </c>
      <c r="V24" s="17">
        <f>+O24/N24*(C24-19600000)</f>
        <v>3827833.3088507876</v>
      </c>
      <c r="W24" s="17">
        <f>+V24*(T24-1)</f>
        <v>-1148349.9926552365</v>
      </c>
      <c r="X24" s="17">
        <f>+(U24-1)*(V24+W24)</f>
        <v>150588.8317768058</v>
      </c>
      <c r="Y24" s="17">
        <v>0</v>
      </c>
      <c r="Z24" s="17">
        <v>0</v>
      </c>
      <c r="AA24" s="53">
        <f>SUM(V24:Z24)</f>
        <v>2830072.147972357</v>
      </c>
    </row>
    <row r="25" spans="1:27" ht="12.75">
      <c r="A25" s="28" t="s">
        <v>21</v>
      </c>
      <c r="B25" s="29" t="s">
        <v>27</v>
      </c>
      <c r="C25" s="21">
        <v>529601772.70754766</v>
      </c>
      <c r="D25" s="22">
        <v>16203.882132985194</v>
      </c>
      <c r="E25" s="20">
        <v>1.1114465812153522</v>
      </c>
      <c r="F25" s="22">
        <f>+D25*E25</f>
        <v>18009.749399122924</v>
      </c>
      <c r="G25" s="23">
        <v>-14.284447334969105</v>
      </c>
      <c r="H25" s="23">
        <v>44.00379377817687</v>
      </c>
      <c r="I25" s="23">
        <v>12.369871402327009</v>
      </c>
      <c r="J25" s="23">
        <f>+IF(I25&gt;10,10,I25)</f>
        <v>10</v>
      </c>
      <c r="K25" s="23">
        <f>-2.211-(0.131*G25)+(0.152*H25)+(0.392*J25)</f>
        <v>10.268839255163837</v>
      </c>
      <c r="L25" s="22">
        <f>+K25/100*F25</f>
        <v>1849.392216053768</v>
      </c>
      <c r="M25" s="22">
        <v>399363.24823274557</v>
      </c>
      <c r="N25" s="22">
        <v>419327.1852391793</v>
      </c>
      <c r="O25" s="22">
        <f>+N25/M25*L25</f>
        <v>1941.8422596290568</v>
      </c>
      <c r="P25" s="24">
        <f>+O25/F25</f>
        <v>0.10782172569950499</v>
      </c>
      <c r="Q25" s="25">
        <v>0.011517792522011093</v>
      </c>
      <c r="R25" s="25">
        <v>0.0023057824413781473</v>
      </c>
      <c r="S25" s="26">
        <f>+Q25/R25</f>
        <v>4.9951774787247505</v>
      </c>
      <c r="T25" s="26">
        <f>+IF(S25&lt;0.7,0.7,IF(S25&gt;1.3,1.3,S25))</f>
        <v>1.3</v>
      </c>
      <c r="U25" s="26">
        <v>1.0562006976742884</v>
      </c>
      <c r="V25" s="27">
        <f>+O25/N25*(C25-19600000)</f>
        <v>2361742.881431284</v>
      </c>
      <c r="W25" s="27">
        <f>+V25*(T25-1)</f>
        <v>708522.8644293853</v>
      </c>
      <c r="X25" s="27">
        <f>+(U25-1)*(V25+W25)</f>
        <v>172551.07696283897</v>
      </c>
      <c r="Y25" s="27">
        <v>0</v>
      </c>
      <c r="Z25" s="27">
        <v>0</v>
      </c>
      <c r="AA25" s="54">
        <f>SUM(V25:Z25)</f>
        <v>3242816.822823508</v>
      </c>
    </row>
    <row r="26" spans="1:27" ht="12.75">
      <c r="A26" s="18" t="s">
        <v>21</v>
      </c>
      <c r="B26" s="19" t="s">
        <v>57</v>
      </c>
      <c r="C26" s="11">
        <v>529601772.70754766</v>
      </c>
      <c r="D26" s="12">
        <v>124523.67157280368</v>
      </c>
      <c r="E26" s="10">
        <v>1.1114465812153522</v>
      </c>
      <c r="F26" s="12">
        <f>+D26*E26</f>
        <v>138401.409049976</v>
      </c>
      <c r="G26" s="13">
        <v>-18.06141439205954</v>
      </c>
      <c r="H26" s="13">
        <v>15.049041950086039</v>
      </c>
      <c r="I26" s="13">
        <v>5.519553053129929</v>
      </c>
      <c r="J26" s="13">
        <f>+IF(I26&gt;10,10,I26)</f>
        <v>5.519553053129929</v>
      </c>
      <c r="K26" s="13">
        <f>-2.211-(0.131*G26)+(0.152*H26)+(0.392*J26)</f>
        <v>4.60616445859981</v>
      </c>
      <c r="L26" s="12">
        <f>+K26/100*F26</f>
        <v>6374.996513861336</v>
      </c>
      <c r="M26" s="12">
        <v>399363.24823274557</v>
      </c>
      <c r="N26" s="12">
        <v>419327.1852391793</v>
      </c>
      <c r="O26" s="12">
        <f>+N26/M26*L26</f>
        <v>6693.678889823959</v>
      </c>
      <c r="P26" s="14">
        <f>+O26/F26</f>
        <v>0.04836423946671604</v>
      </c>
      <c r="Q26" s="15">
        <v>0.0006522861266442624</v>
      </c>
      <c r="R26" s="15">
        <v>0.0023057824413781473</v>
      </c>
      <c r="S26" s="16">
        <f>+Q26/R26</f>
        <v>0.2828914449770883</v>
      </c>
      <c r="T26" s="16">
        <f>+IF(S26&lt;0.7,0.7,IF(S26&gt;1.3,1.3,S26))</f>
        <v>0.7</v>
      </c>
      <c r="U26" s="16">
        <v>1.0562006976742884</v>
      </c>
      <c r="V26" s="17">
        <f>+O26/N26*(C26-19600000)</f>
        <v>8141108.470699615</v>
      </c>
      <c r="W26" s="17">
        <f>+V26*(T26-1)</f>
        <v>-2442332.541209885</v>
      </c>
      <c r="X26" s="17">
        <f>+(U26-1)*(V26+W26)</f>
        <v>320275.183126764</v>
      </c>
      <c r="Y26" s="17">
        <v>0</v>
      </c>
      <c r="Z26" s="17">
        <v>0</v>
      </c>
      <c r="AA26" s="53">
        <f>SUM(V26:Z26)</f>
        <v>6019051.112616494</v>
      </c>
    </row>
    <row r="27" spans="1:27" ht="12.75">
      <c r="A27" s="28" t="s">
        <v>21</v>
      </c>
      <c r="B27" s="29" t="s">
        <v>28</v>
      </c>
      <c r="C27" s="21">
        <v>529601772.70754766</v>
      </c>
      <c r="D27" s="22">
        <v>34558.21271774778</v>
      </c>
      <c r="E27" s="20">
        <v>1.1114465812153522</v>
      </c>
      <c r="F27" s="22">
        <f>+D27*E27</f>
        <v>38409.607378053675</v>
      </c>
      <c r="G27" s="23">
        <v>-22.94982567833864</v>
      </c>
      <c r="H27" s="23">
        <v>25.880454038633875</v>
      </c>
      <c r="I27" s="23">
        <v>6.017571587950908</v>
      </c>
      <c r="J27" s="23">
        <f>+IF(I27&gt;10,10,I27)</f>
        <v>6.017571587950908</v>
      </c>
      <c r="K27" s="23">
        <f>-2.211-(0.131*G27)+(0.152*H27)+(0.392*J27)</f>
        <v>7.088144240211468</v>
      </c>
      <c r="L27" s="22">
        <f>+K27/100*F27</f>
        <v>2722.5283730553506</v>
      </c>
      <c r="M27" s="22">
        <v>399363.24823274557</v>
      </c>
      <c r="N27" s="22">
        <v>419327.1852391793</v>
      </c>
      <c r="O27" s="22">
        <f>+N27/M27*L27</f>
        <v>2858.6259863896385</v>
      </c>
      <c r="P27" s="24">
        <f>+O27/F27</f>
        <v>0.07442476457135015</v>
      </c>
      <c r="Q27" s="25">
        <v>0.0022622524960472876</v>
      </c>
      <c r="R27" s="25">
        <v>0.0023057824413781473</v>
      </c>
      <c r="S27" s="26">
        <f>+Q27/R27</f>
        <v>0.98112139959534</v>
      </c>
      <c r="T27" s="26">
        <f>+IF(S27&lt;0.7,0.7,IF(S27&gt;1.3,1.3,S27))</f>
        <v>0.98112139959534</v>
      </c>
      <c r="U27" s="26">
        <v>1.0562006976742884</v>
      </c>
      <c r="V27" s="27">
        <f>+O27/N27*(C27-19600000)</f>
        <v>3476770.3404085436</v>
      </c>
      <c r="W27" s="27">
        <f>+V27*(T27-1)</f>
        <v>-65636.5579553468</v>
      </c>
      <c r="X27" s="27">
        <f>+(U27-1)*(V27+W27)</f>
        <v>191708.09843420386</v>
      </c>
      <c r="Y27" s="27">
        <v>0</v>
      </c>
      <c r="Z27" s="27">
        <v>0</v>
      </c>
      <c r="AA27" s="54">
        <f>SUM(V27:Z27)</f>
        <v>3602841.8808874004</v>
      </c>
    </row>
    <row r="28" spans="1:27" ht="12.75">
      <c r="A28" s="18" t="s">
        <v>21</v>
      </c>
      <c r="B28" s="19" t="s">
        <v>29</v>
      </c>
      <c r="C28" s="11">
        <v>529601772.70754766</v>
      </c>
      <c r="D28" s="12">
        <v>35854.09256664246</v>
      </c>
      <c r="E28" s="10">
        <v>1.1114465812153522</v>
      </c>
      <c r="F28" s="12">
        <f>+D28*E28</f>
        <v>39849.90860577353</v>
      </c>
      <c r="G28" s="13">
        <v>-23.467758728395914</v>
      </c>
      <c r="H28" s="13">
        <v>21.67650826210971</v>
      </c>
      <c r="I28" s="13">
        <v>5.5947484542260275</v>
      </c>
      <c r="J28" s="13">
        <f>+IF(I28&gt;10,10,I28)</f>
        <v>5.5947484542260275</v>
      </c>
      <c r="K28" s="13">
        <f>-2.211-(0.131*G28)+(0.152*H28)+(0.392*J28)</f>
        <v>6.351247043317144</v>
      </c>
      <c r="L28" s="12">
        <f>+K28/100*F28</f>
        <v>2530.966142088776</v>
      </c>
      <c r="M28" s="12">
        <v>399363.24823274557</v>
      </c>
      <c r="N28" s="12">
        <v>419327.1852391793</v>
      </c>
      <c r="O28" s="12">
        <f>+N28/M28*L28</f>
        <v>2657.48767067127</v>
      </c>
      <c r="P28" s="14">
        <f>+O28/F28</f>
        <v>0.06668742197030404</v>
      </c>
      <c r="Q28" s="15">
        <v>0</v>
      </c>
      <c r="R28" s="15">
        <v>0.0023057824413781473</v>
      </c>
      <c r="S28" s="16">
        <f>+Q28/R28</f>
        <v>0</v>
      </c>
      <c r="T28" s="16">
        <f>+IF(S28&lt;0.7,0.7,IF(S28&gt;1.3,1.3,S28))</f>
        <v>0.7</v>
      </c>
      <c r="U28" s="16">
        <v>1.0562006976742884</v>
      </c>
      <c r="V28" s="17">
        <f>+O28/N28*(C28-19600000)</f>
        <v>3232138.2221325305</v>
      </c>
      <c r="W28" s="17">
        <f>+V28*(T28-1)</f>
        <v>-969641.4666397593</v>
      </c>
      <c r="X28" s="17">
        <f>+(U28-1)*(V28+W28)</f>
        <v>127153.89614450755</v>
      </c>
      <c r="Y28" s="17">
        <v>0</v>
      </c>
      <c r="Z28" s="17">
        <v>0</v>
      </c>
      <c r="AA28" s="53">
        <f>SUM(V28:Z28)</f>
        <v>2389650.6516372785</v>
      </c>
    </row>
    <row r="29" spans="1:27" ht="12.75">
      <c r="A29" s="28" t="s">
        <v>21</v>
      </c>
      <c r="B29" s="29" t="s">
        <v>30</v>
      </c>
      <c r="C29" s="21">
        <v>529601772.70754766</v>
      </c>
      <c r="D29" s="22">
        <v>42727.99954272291</v>
      </c>
      <c r="E29" s="20">
        <v>1.1114465812153522</v>
      </c>
      <c r="F29" s="22">
        <f>+D29*E29</f>
        <v>47489.88901393051</v>
      </c>
      <c r="G29" s="23">
        <v>-22.949825678338645</v>
      </c>
      <c r="H29" s="23">
        <v>35.45555080296694</v>
      </c>
      <c r="I29" s="23">
        <v>8.16552572879009</v>
      </c>
      <c r="J29" s="23">
        <f>+IF(I29&gt;10,10,I29)</f>
        <v>8.16552572879009</v>
      </c>
      <c r="K29" s="23">
        <f>-2.211-(0.131*G29)+(0.152*H29)+(0.392*J29)</f>
        <v>9.385556971599053</v>
      </c>
      <c r="L29" s="22">
        <f>+K29/100*F29</f>
        <v>4457.190589151607</v>
      </c>
      <c r="M29" s="22">
        <v>399363.24823274557</v>
      </c>
      <c r="N29" s="22">
        <v>419327.1852391793</v>
      </c>
      <c r="O29" s="22">
        <f>+N29/M29*L29</f>
        <v>4680.002959947513</v>
      </c>
      <c r="P29" s="24">
        <f>+O29/F29</f>
        <v>0.09854735517648185</v>
      </c>
      <c r="Q29" s="25">
        <v>0.0022833131998343486</v>
      </c>
      <c r="R29" s="25">
        <v>0.0023057824413781473</v>
      </c>
      <c r="S29" s="26">
        <f>+Q29/R29</f>
        <v>0.9902552638355729</v>
      </c>
      <c r="T29" s="26">
        <f>+IF(S29&lt;0.7,0.7,IF(S29&gt;1.3,1.3,S29))</f>
        <v>0.9902552638355729</v>
      </c>
      <c r="U29" s="26">
        <v>1.0562006976742884</v>
      </c>
      <c r="V29" s="27">
        <f>+O29/N29*(C29-19600000)</f>
        <v>5691998.730033193</v>
      </c>
      <c r="W29" s="27">
        <f>+V29*(T29-1)</f>
        <v>-55467.025872427344</v>
      </c>
      <c r="X29" s="27">
        <f>+(U29-1)*(V29+W29)</f>
        <v>316777.0142370806</v>
      </c>
      <c r="Y29" s="27">
        <v>0</v>
      </c>
      <c r="Z29" s="27">
        <v>0</v>
      </c>
      <c r="AA29" s="54">
        <f>SUM(V29:Z29)</f>
        <v>5953308.718397846</v>
      </c>
    </row>
    <row r="30" spans="1:27" ht="12.75">
      <c r="A30" s="18" t="s">
        <v>21</v>
      </c>
      <c r="B30" s="19" t="s">
        <v>31</v>
      </c>
      <c r="C30" s="11">
        <v>529601772.70754766</v>
      </c>
      <c r="D30" s="12">
        <v>62985.20451308951</v>
      </c>
      <c r="E30" s="10">
        <v>1.1114465812153522</v>
      </c>
      <c r="F30" s="12">
        <f>+D30*E30</f>
        <v>70004.69022322311</v>
      </c>
      <c r="G30" s="13">
        <v>-20.40723665828445</v>
      </c>
      <c r="H30" s="13">
        <v>32.28442492709064</v>
      </c>
      <c r="I30" s="13">
        <v>9.098536084239361</v>
      </c>
      <c r="J30" s="13">
        <f>+IF(I30&gt;10,10,I30)</f>
        <v>9.098536084239361</v>
      </c>
      <c r="K30" s="13">
        <f>-2.211-(0.131*G30)+(0.152*H30)+(0.392*J30)</f>
        <v>8.93620673617487</v>
      </c>
      <c r="L30" s="12">
        <f>+K30/100*F30</f>
        <v>6255.763843366014</v>
      </c>
      <c r="M30" s="12">
        <v>399363.24823274557</v>
      </c>
      <c r="N30" s="12">
        <v>419327.1852391793</v>
      </c>
      <c r="O30" s="12">
        <f>+N30/M30*L30</f>
        <v>6568.485847327931</v>
      </c>
      <c r="P30" s="14">
        <f>+O30/F30</f>
        <v>0.09382922524738099</v>
      </c>
      <c r="Q30" s="15">
        <v>0.004658062405250062</v>
      </c>
      <c r="R30" s="15">
        <v>0.0023057824413781473</v>
      </c>
      <c r="S30" s="16">
        <f>+Q30/R30</f>
        <v>2.0201656156536503</v>
      </c>
      <c r="T30" s="16">
        <f>+IF(S30&lt;0.7,0.7,IF(S30&gt;1.3,1.3,S30))</f>
        <v>1.3</v>
      </c>
      <c r="U30" s="16">
        <v>1.0562006976742884</v>
      </c>
      <c r="V30" s="17">
        <f>+O30/N30*(C30-19600000)</f>
        <v>7988843.900571142</v>
      </c>
      <c r="W30" s="17">
        <f>+V30*(T30-1)</f>
        <v>2396653.1701713433</v>
      </c>
      <c r="X30" s="17">
        <f>+(U30-1)*(V30+W30)</f>
        <v>583672.1810700059</v>
      </c>
      <c r="Y30" s="17">
        <v>0</v>
      </c>
      <c r="Z30" s="17">
        <v>0</v>
      </c>
      <c r="AA30" s="53">
        <f>SUM(V30:Z30)</f>
        <v>10969169.251812492</v>
      </c>
    </row>
    <row r="31" spans="1:27" ht="12.75">
      <c r="A31" s="28" t="s">
        <v>21</v>
      </c>
      <c r="B31" s="29" t="s">
        <v>58</v>
      </c>
      <c r="C31" s="21">
        <v>529601772.70754766</v>
      </c>
      <c r="D31" s="22">
        <v>40814.93548085878</v>
      </c>
      <c r="E31" s="20">
        <v>1.1114465812153522</v>
      </c>
      <c r="F31" s="22">
        <f>+D31*E31</f>
        <v>45363.62050272567</v>
      </c>
      <c r="G31" s="23">
        <v>-20.40723665828444</v>
      </c>
      <c r="H31" s="23">
        <v>30.083691464432583</v>
      </c>
      <c r="I31" s="23">
        <v>9.725308314741586</v>
      </c>
      <c r="J31" s="23">
        <f>+IF(I31&gt;10,10,I31)</f>
        <v>9.725308314741586</v>
      </c>
      <c r="K31" s="23">
        <f>-2.211-(0.131*G31)+(0.152*H31)+(0.392*J31)</f>
        <v>8.847389964207716</v>
      </c>
      <c r="L31" s="22">
        <f>+K31/100*F31</f>
        <v>4013.496407759425</v>
      </c>
      <c r="M31" s="22">
        <v>399363.24823274557</v>
      </c>
      <c r="N31" s="22">
        <v>419327.1852391793</v>
      </c>
      <c r="O31" s="22">
        <f>+N31/M31*L31</f>
        <v>4214.128763927964</v>
      </c>
      <c r="P31" s="24">
        <f>+O31/F31</f>
        <v>0.09289665853885623</v>
      </c>
      <c r="Q31" s="25">
        <v>0.0035312065417363856</v>
      </c>
      <c r="R31" s="25">
        <v>0.0023057824413781473</v>
      </c>
      <c r="S31" s="26">
        <f>+Q31/R31</f>
        <v>1.5314569485687524</v>
      </c>
      <c r="T31" s="26">
        <f>+IF(S31&lt;0.7,0.7,IF(S31&gt;1.3,1.3,S31))</f>
        <v>1.3</v>
      </c>
      <c r="U31" s="26">
        <v>1.0562006976742884</v>
      </c>
      <c r="V31" s="27">
        <f>+O31/N31*(C31-19600000)</f>
        <v>5125384.701197568</v>
      </c>
      <c r="W31" s="27">
        <f>+V31*(T31-1)</f>
        <v>1537615.4103592706</v>
      </c>
      <c r="X31" s="27">
        <f>+(U31-1)*(V31+W31)</f>
        <v>374465.2548733556</v>
      </c>
      <c r="Y31" s="27">
        <v>0</v>
      </c>
      <c r="Z31" s="27">
        <v>0</v>
      </c>
      <c r="AA31" s="54">
        <f>SUM(V31:Z31)</f>
        <v>7037465.366430195</v>
      </c>
    </row>
    <row r="32" spans="1:27" ht="12.75">
      <c r="A32" s="18" t="s">
        <v>21</v>
      </c>
      <c r="B32" s="19" t="s">
        <v>32</v>
      </c>
      <c r="C32" s="11">
        <v>529601772.70754766</v>
      </c>
      <c r="D32" s="12">
        <v>14426.17545621781</v>
      </c>
      <c r="E32" s="10">
        <v>1.1114465812153522</v>
      </c>
      <c r="F32" s="12">
        <f>+D32*E32</f>
        <v>16033.923390826109</v>
      </c>
      <c r="G32" s="13">
        <v>-22.949825678338648</v>
      </c>
      <c r="H32" s="13">
        <v>36.56885541368903</v>
      </c>
      <c r="I32" s="13">
        <v>10.517829689902138</v>
      </c>
      <c r="J32" s="13">
        <f>+IF(I32&gt;10,10,I32)</f>
        <v>10</v>
      </c>
      <c r="K32" s="13">
        <f>-2.211-(0.131*G32)+(0.152*H32)+(0.392*J32)</f>
        <v>10.273893186743095</v>
      </c>
      <c r="L32" s="12">
        <f>+K32/100*F32</f>
        <v>1647.308162817691</v>
      </c>
      <c r="M32" s="12">
        <v>399363.24823274557</v>
      </c>
      <c r="N32" s="12">
        <v>419327.1852391793</v>
      </c>
      <c r="O32" s="12">
        <f>+N32/M32*L32</f>
        <v>1729.6561418523324</v>
      </c>
      <c r="P32" s="14">
        <f>+O32/F32</f>
        <v>0.10787479144636328</v>
      </c>
      <c r="Q32" s="15">
        <v>0.008901118791667528</v>
      </c>
      <c r="R32" s="15">
        <v>0.0023057824413781473</v>
      </c>
      <c r="S32" s="16">
        <f>+Q32/R32</f>
        <v>3.860346332738748</v>
      </c>
      <c r="T32" s="16">
        <f>+IF(S32&lt;0.7,0.7,IF(S32&gt;1.3,1.3,S32))</f>
        <v>1.3</v>
      </c>
      <c r="U32" s="16">
        <v>1.0562006976742884</v>
      </c>
      <c r="V32" s="17">
        <f>+O32/N32*(C32-19600000)</f>
        <v>2103674.0034301183</v>
      </c>
      <c r="W32" s="17">
        <f>+V32*(T32-1)</f>
        <v>631102.2010290356</v>
      </c>
      <c r="X32" s="17">
        <f>+(U32-1)*(V32+W32)</f>
        <v>153696.33067364676</v>
      </c>
      <c r="Y32" s="17">
        <v>0</v>
      </c>
      <c r="Z32" s="17">
        <v>0</v>
      </c>
      <c r="AA32" s="53">
        <f>SUM(V32:Z32)</f>
        <v>2888472.5351328007</v>
      </c>
    </row>
    <row r="33" spans="1:27" ht="12.75">
      <c r="A33" s="28" t="s">
        <v>21</v>
      </c>
      <c r="B33" s="29" t="s">
        <v>33</v>
      </c>
      <c r="C33" s="21">
        <v>529601772.70754766</v>
      </c>
      <c r="D33" s="22">
        <v>22067.11343006386</v>
      </c>
      <c r="E33" s="20">
        <v>1.1114465812153522</v>
      </c>
      <c r="F33" s="22">
        <f>+D33*E33</f>
        <v>24526.41777913586</v>
      </c>
      <c r="G33" s="23">
        <v>-22.949825678338637</v>
      </c>
      <c r="H33" s="23">
        <v>39.205341902852595</v>
      </c>
      <c r="I33" s="23">
        <v>10.18829645596906</v>
      </c>
      <c r="J33" s="23">
        <f>+IF(I33&gt;10,10,I33)</f>
        <v>10</v>
      </c>
      <c r="K33" s="23">
        <f>-2.211-(0.131*G33)+(0.152*H33)+(0.392*J33)</f>
        <v>10.674639133095956</v>
      </c>
      <c r="L33" s="22">
        <f>+K33/100*F33</f>
        <v>2618.1065901982406</v>
      </c>
      <c r="M33" s="22">
        <v>399363.24823274557</v>
      </c>
      <c r="N33" s="22">
        <v>419327.1852391793</v>
      </c>
      <c r="O33" s="22">
        <f>+N33/M33*L33</f>
        <v>2748.984219209274</v>
      </c>
      <c r="P33" s="24">
        <f>+O33/F33</f>
        <v>0.1120825814827219</v>
      </c>
      <c r="Q33" s="25">
        <v>0.018507665521379214</v>
      </c>
      <c r="R33" s="25">
        <v>0.0023057824413781473</v>
      </c>
      <c r="S33" s="26">
        <f>+Q33/R33</f>
        <v>8.026631302785589</v>
      </c>
      <c r="T33" s="26">
        <f>+IF(S33&lt;0.7,0.7,IF(S33&gt;1.3,1.3,S33))</f>
        <v>1.3</v>
      </c>
      <c r="U33" s="26">
        <v>1.0562006976742884</v>
      </c>
      <c r="V33" s="27">
        <f>+O33/N33*(C33-19600000)</f>
        <v>3343419.8265541187</v>
      </c>
      <c r="W33" s="27">
        <f>+V33*(T33-1)</f>
        <v>1003025.9479662357</v>
      </c>
      <c r="X33" s="27">
        <f>+(U33-1)*(V33+W33)</f>
        <v>244273.28493150658</v>
      </c>
      <c r="Y33" s="27">
        <v>0</v>
      </c>
      <c r="Z33" s="27">
        <v>0</v>
      </c>
      <c r="AA33" s="54">
        <f>SUM(V33:Z33)</f>
        <v>4590719.059451861</v>
      </c>
    </row>
    <row r="34" spans="1:27" ht="12.75">
      <c r="A34" s="18" t="s">
        <v>21</v>
      </c>
      <c r="B34" s="19" t="s">
        <v>59</v>
      </c>
      <c r="C34" s="11">
        <v>529601772.70754766</v>
      </c>
      <c r="D34" s="12">
        <v>61982.56230302346</v>
      </c>
      <c r="E34" s="10">
        <v>1.1114465812153522</v>
      </c>
      <c r="F34" s="12">
        <f>+D34*E34</f>
        <v>68890.30696666299</v>
      </c>
      <c r="G34" s="13">
        <v>-19.1048788462237</v>
      </c>
      <c r="H34" s="13">
        <v>35.62779321332288</v>
      </c>
      <c r="I34" s="13">
        <v>9.117637416094105</v>
      </c>
      <c r="J34" s="13">
        <f>+IF(I34&gt;10,10,I34)</f>
        <v>9.117637416094105</v>
      </c>
      <c r="K34" s="13">
        <f>-2.211-(0.131*G34)+(0.152*H34)+(0.392*J34)</f>
        <v>9.28127756438927</v>
      </c>
      <c r="L34" s="12">
        <f>+K34/100*F34</f>
        <v>6393.90060453579</v>
      </c>
      <c r="M34" s="12">
        <v>399363.24823274557</v>
      </c>
      <c r="N34" s="12">
        <v>419327.1852391793</v>
      </c>
      <c r="O34" s="12">
        <f>+N34/M34*L34</f>
        <v>6713.527985020133</v>
      </c>
      <c r="P34" s="14">
        <f>+O34/F34</f>
        <v>0.09745243243391129</v>
      </c>
      <c r="Q34" s="15">
        <v>0.016030762383058606</v>
      </c>
      <c r="R34" s="15">
        <v>0.0023057824413781473</v>
      </c>
      <c r="S34" s="16">
        <f>+Q34/R34</f>
        <v>6.952417580852576</v>
      </c>
      <c r="T34" s="16">
        <f>+IF(S34&lt;0.7,0.7,IF(S34&gt;1.3,1.3,S34))</f>
        <v>1.3</v>
      </c>
      <c r="U34" s="16">
        <v>1.0562006976742884</v>
      </c>
      <c r="V34" s="17">
        <f>+O34/N34*(C34-19600000)</f>
        <v>8165249.700014179</v>
      </c>
      <c r="W34" s="17">
        <f>+V34*(T34-1)</f>
        <v>2449574.910004254</v>
      </c>
      <c r="X34" s="17">
        <f>+(U34-1)*(V34+W34)</f>
        <v>596560.5487732418</v>
      </c>
      <c r="Y34" s="17">
        <v>0</v>
      </c>
      <c r="Z34" s="17">
        <v>0</v>
      </c>
      <c r="AA34" s="53">
        <f>SUM(V34:Z34)</f>
        <v>11211385.158791674</v>
      </c>
    </row>
    <row r="35" spans="1:27" ht="12.75">
      <c r="A35" s="28" t="s">
        <v>21</v>
      </c>
      <c r="B35" s="29" t="s">
        <v>34</v>
      </c>
      <c r="C35" s="21">
        <v>529601772.70754766</v>
      </c>
      <c r="D35" s="22">
        <v>36194.432480099495</v>
      </c>
      <c r="E35" s="20">
        <v>1.1114465812153522</v>
      </c>
      <c r="F35" s="22">
        <f>+D35*E35</f>
        <v>40228.17823903648</v>
      </c>
      <c r="G35" s="23">
        <v>-14.284447334969101</v>
      </c>
      <c r="H35" s="23">
        <v>41.57965654784324</v>
      </c>
      <c r="I35" s="23">
        <v>10.101191653036647</v>
      </c>
      <c r="J35" s="23">
        <f>+IF(I35&gt;10,10,I35)</f>
        <v>10</v>
      </c>
      <c r="K35" s="23">
        <f>-2.211-(0.131*G35)+(0.152*H35)+(0.392*J35)</f>
        <v>9.900370396153125</v>
      </c>
      <c r="L35" s="22">
        <f>+K35/100*F35</f>
        <v>3982.7386492892815</v>
      </c>
      <c r="M35" s="22">
        <v>399363.24823274557</v>
      </c>
      <c r="N35" s="22">
        <v>419327.1852391793</v>
      </c>
      <c r="O35" s="22">
        <f>+N35/M35*L35</f>
        <v>4181.833442962338</v>
      </c>
      <c r="P35" s="24">
        <f>+O35/F35</f>
        <v>0.10395284166520832</v>
      </c>
      <c r="Q35" s="25">
        <v>0.019370298746869793</v>
      </c>
      <c r="R35" s="25">
        <v>0.0023057824413781473</v>
      </c>
      <c r="S35" s="26">
        <f>+Q35/R35</f>
        <v>8.40074865662188</v>
      </c>
      <c r="T35" s="26">
        <f>+IF(S35&lt;0.7,0.7,IF(S35&gt;1.3,1.3,S35))</f>
        <v>1.3</v>
      </c>
      <c r="U35" s="26">
        <v>1.0562006976742884</v>
      </c>
      <c r="V35" s="27">
        <f>+O35/N35*(C35-19600000)</f>
        <v>5086105.895714844</v>
      </c>
      <c r="W35" s="27">
        <f>+V35*(T35-1)</f>
        <v>1525831.7687144533</v>
      </c>
      <c r="X35" s="27">
        <f>+(U35-1)*(V35+W35)</f>
        <v>371595.5097198312</v>
      </c>
      <c r="Y35" s="27">
        <v>0</v>
      </c>
      <c r="Z35" s="27">
        <v>0</v>
      </c>
      <c r="AA35" s="54">
        <f>SUM(V35:Z35)</f>
        <v>6983533.174149128</v>
      </c>
    </row>
    <row r="36" spans="1:27" ht="12.75">
      <c r="A36" s="18" t="s">
        <v>21</v>
      </c>
      <c r="B36" s="19" t="s">
        <v>35</v>
      </c>
      <c r="C36" s="11">
        <v>529601772.70754766</v>
      </c>
      <c r="D36" s="12">
        <v>57172.55794228444</v>
      </c>
      <c r="E36" s="10">
        <v>1.1114465812153522</v>
      </c>
      <c r="F36" s="12">
        <f>+D36*E36</f>
        <v>63544.24406428867</v>
      </c>
      <c r="G36" s="13">
        <v>-14.284447334969116</v>
      </c>
      <c r="H36" s="13">
        <v>24.671413214438722</v>
      </c>
      <c r="I36" s="13">
        <v>7.80811367051209</v>
      </c>
      <c r="J36" s="13">
        <f>+IF(I36&gt;10,10,I36)</f>
        <v>7.80811367051209</v>
      </c>
      <c r="K36" s="13">
        <f>-2.211-(0.131*G36)+(0.152*H36)+(0.392*J36)</f>
        <v>6.471097968316379</v>
      </c>
      <c r="L36" s="12">
        <f>+K36/100*F36</f>
        <v>4112.010286626186</v>
      </c>
      <c r="M36" s="12">
        <v>399363.24823274557</v>
      </c>
      <c r="N36" s="12">
        <v>419327.1852391793</v>
      </c>
      <c r="O36" s="12">
        <f>+N36/M36*L36</f>
        <v>4317.567294426188</v>
      </c>
      <c r="P36" s="14">
        <f>+O36/F36</f>
        <v>0.06794584400214188</v>
      </c>
      <c r="Q36" s="15">
        <v>0.0021078931190126617</v>
      </c>
      <c r="R36" s="15">
        <v>0.0023057824413781473</v>
      </c>
      <c r="S36" s="16">
        <f>+Q36/R36</f>
        <v>0.9141769323877716</v>
      </c>
      <c r="T36" s="16">
        <f>+IF(S36&lt;0.7,0.7,IF(S36&gt;1.3,1.3,S36))</f>
        <v>0.9141769323877716</v>
      </c>
      <c r="U36" s="16">
        <v>1.0562006976742884</v>
      </c>
      <c r="V36" s="17">
        <f>+O36/N36*(C36-19600000)</f>
        <v>5251190.601166271</v>
      </c>
      <c r="W36" s="17">
        <f>+V36*(T36-1)</f>
        <v>-450673.2860085909</v>
      </c>
      <c r="X36" s="17">
        <f>+(U36-1)*(V36+W36)</f>
        <v>269792.42230936326</v>
      </c>
      <c r="Y36" s="17">
        <v>0</v>
      </c>
      <c r="Z36" s="17">
        <v>0</v>
      </c>
      <c r="AA36" s="53">
        <f>SUM(V36:Z36)</f>
        <v>5070309.737467043</v>
      </c>
    </row>
    <row r="37" spans="1:27" ht="12.75">
      <c r="A37" s="28" t="s">
        <v>21</v>
      </c>
      <c r="B37" s="29" t="s">
        <v>36</v>
      </c>
      <c r="C37" s="21">
        <v>529601772.70754766</v>
      </c>
      <c r="D37" s="22">
        <v>414148.0191597326</v>
      </c>
      <c r="E37" s="20">
        <v>1.1114465812153522</v>
      </c>
      <c r="F37" s="22">
        <f>+D37*E37</f>
        <v>460303.400012195</v>
      </c>
      <c r="G37" s="23">
        <v>-14.284447334969146</v>
      </c>
      <c r="H37" s="23">
        <v>24.667076182958485</v>
      </c>
      <c r="I37" s="23">
        <v>7.838288387377262</v>
      </c>
      <c r="J37" s="23">
        <f>+IF(I37&gt;10,10,I37)</f>
        <v>7.838288387377262</v>
      </c>
      <c r="K37" s="23">
        <f>-2.211-(0.131*G37)+(0.152*H37)+(0.392*J37)</f>
        <v>6.4822672285425345</v>
      </c>
      <c r="L37" s="22">
        <f>+K37/100*F37</f>
        <v>29838.09645085757</v>
      </c>
      <c r="M37" s="22">
        <v>399363.24823274557</v>
      </c>
      <c r="N37" s="22">
        <v>419327.1852391793</v>
      </c>
      <c r="O37" s="22">
        <f>+N37/M37*L37</f>
        <v>31329.685575727803</v>
      </c>
      <c r="P37" s="24">
        <f>+O37/F37</f>
        <v>0.06806312005276904</v>
      </c>
      <c r="Q37" s="25">
        <v>0.0018826787777416136</v>
      </c>
      <c r="R37" s="25">
        <v>0.0023057824413781473</v>
      </c>
      <c r="S37" s="26">
        <f>+Q37/R37</f>
        <v>0.8165032155489708</v>
      </c>
      <c r="T37" s="26">
        <f>+IF(S37&lt;0.7,0.7,IF(S37&gt;1.3,1.3,S37))</f>
        <v>0.8165032155489708</v>
      </c>
      <c r="U37" s="26">
        <v>1.0562006976742884</v>
      </c>
      <c r="V37" s="27">
        <f>+O37/N37*(C37-19600000)</f>
        <v>38104362.76121113</v>
      </c>
      <c r="W37" s="27">
        <f>+V37*(T37-1)</f>
        <v>-6992028.040237783</v>
      </c>
      <c r="X37" s="27">
        <f>+(U37-1)*(V37+W37)</f>
        <v>1748534.9175946878</v>
      </c>
      <c r="Y37" s="27">
        <v>0</v>
      </c>
      <c r="Z37" s="27">
        <v>0</v>
      </c>
      <c r="AA37" s="54">
        <f>SUM(V37:Z37)</f>
        <v>32860869.63856803</v>
      </c>
    </row>
    <row r="38" spans="1:27" ht="12.75">
      <c r="A38" s="18" t="s">
        <v>21</v>
      </c>
      <c r="B38" s="19" t="s">
        <v>60</v>
      </c>
      <c r="C38" s="11">
        <v>529601772.70754766</v>
      </c>
      <c r="D38" s="12">
        <v>300202.3332862757</v>
      </c>
      <c r="E38" s="10">
        <v>1.1114465812153522</v>
      </c>
      <c r="F38" s="12">
        <f>+D38*E38</f>
        <v>333658.85700390284</v>
      </c>
      <c r="G38" s="13">
        <v>-14.284447334969126</v>
      </c>
      <c r="H38" s="13">
        <v>21.26136681528929</v>
      </c>
      <c r="I38" s="13">
        <v>6.265260525784823</v>
      </c>
      <c r="J38" s="13">
        <f>+IF(I38&gt;10,10,I38)</f>
        <v>6.265260525784823</v>
      </c>
      <c r="K38" s="13">
        <f>-2.211-(0.131*G38)+(0.152*H38)+(0.392*J38)</f>
        <v>5.347972482912578</v>
      </c>
      <c r="L38" s="12">
        <f>+K38/100*F38</f>
        <v>17843.983859369353</v>
      </c>
      <c r="M38" s="12">
        <v>399363.24823274557</v>
      </c>
      <c r="N38" s="12">
        <v>419327.1852391793</v>
      </c>
      <c r="O38" s="12">
        <f>+N38/M38*L38</f>
        <v>18735.99425664221</v>
      </c>
      <c r="P38" s="14">
        <f>+O38/F38</f>
        <v>0.05615314523607282</v>
      </c>
      <c r="Q38" s="15">
        <v>0.0012357187551353976</v>
      </c>
      <c r="R38" s="15">
        <v>0.0023057824413781473</v>
      </c>
      <c r="S38" s="16">
        <f>+Q38/R38</f>
        <v>0.535921660673597</v>
      </c>
      <c r="T38" s="16">
        <f>+IF(S38&lt;0.7,0.7,IF(S38&gt;1.3,1.3,S38))</f>
        <v>0.7</v>
      </c>
      <c r="U38" s="16">
        <v>1.0562006976742884</v>
      </c>
      <c r="V38" s="17">
        <f>+O38/N38*(C38-19600000)</f>
        <v>22787433.347245723</v>
      </c>
      <c r="W38" s="17">
        <f>+V38*(T38-1)</f>
        <v>-6836230.004173717</v>
      </c>
      <c r="X38" s="17">
        <f>+(U38-1)*(V38+W38)</f>
        <v>896468.7566250877</v>
      </c>
      <c r="Y38" s="17">
        <v>0</v>
      </c>
      <c r="Z38" s="17">
        <v>0</v>
      </c>
      <c r="AA38" s="53">
        <f>SUM(V38:Z38)</f>
        <v>16847672.09969709</v>
      </c>
    </row>
    <row r="39" spans="1:27" ht="12.75">
      <c r="A39" s="28" t="s">
        <v>21</v>
      </c>
      <c r="B39" s="29" t="s">
        <v>37</v>
      </c>
      <c r="C39" s="21">
        <v>529601772.70754766</v>
      </c>
      <c r="D39" s="22">
        <v>40298.72630602378</v>
      </c>
      <c r="E39" s="20">
        <v>1.1114465812153522</v>
      </c>
      <c r="F39" s="22">
        <f>+D39*E39</f>
        <v>44789.88158016331</v>
      </c>
      <c r="G39" s="23">
        <v>-34.17088648163581</v>
      </c>
      <c r="H39" s="23">
        <v>28.810701332606946</v>
      </c>
      <c r="I39" s="23">
        <v>9.389870345040167</v>
      </c>
      <c r="J39" s="23">
        <f>+IF(I39&gt;10,10,I39)</f>
        <v>9.389870345040167</v>
      </c>
      <c r="K39" s="23">
        <f>-2.211-(0.131*G39)+(0.152*H39)+(0.392*J39)</f>
        <v>10.325441906906292</v>
      </c>
      <c r="L39" s="22">
        <f>+K39/100*F39</f>
        <v>4624.753202731885</v>
      </c>
      <c r="M39" s="22">
        <v>399363.24823274557</v>
      </c>
      <c r="N39" s="22">
        <v>419327.1852391793</v>
      </c>
      <c r="O39" s="22">
        <f>+N39/M39*L39</f>
        <v>4855.941931334757</v>
      </c>
      <c r="P39" s="24">
        <f>+O39/F39</f>
        <v>0.10841604755403891</v>
      </c>
      <c r="Q39" s="25">
        <v>0.004761019169962474</v>
      </c>
      <c r="R39" s="25">
        <v>0.0023057824413781473</v>
      </c>
      <c r="S39" s="26">
        <f>+Q39/R39</f>
        <v>2.0648171677102596</v>
      </c>
      <c r="T39" s="26">
        <f>+IF(S39&lt;0.7,0.7,IF(S39&gt;1.3,1.3,S39))</f>
        <v>1.3</v>
      </c>
      <c r="U39" s="26">
        <v>1.0562006976742884</v>
      </c>
      <c r="V39" s="27">
        <f>+O39/N39*(C39-19600000)</f>
        <v>5905982.441212462</v>
      </c>
      <c r="W39" s="27">
        <f>+V39*(T39-1)</f>
        <v>1771794.732363739</v>
      </c>
      <c r="X39" s="27">
        <f>+(U39-1)*(V39+W39)</f>
        <v>431496.43374270835</v>
      </c>
      <c r="Y39" s="27">
        <v>0</v>
      </c>
      <c r="Z39" s="27">
        <v>0</v>
      </c>
      <c r="AA39" s="54">
        <f>SUM(V39:Z39)</f>
        <v>8109273.60731891</v>
      </c>
    </row>
    <row r="40" spans="1:27" ht="12.75">
      <c r="A40" s="18" t="s">
        <v>21</v>
      </c>
      <c r="B40" s="19" t="s">
        <v>38</v>
      </c>
      <c r="C40" s="11">
        <v>529601772.70754766</v>
      </c>
      <c r="D40" s="12">
        <v>54737.40021622575</v>
      </c>
      <c r="E40" s="10">
        <v>1.1114465812153522</v>
      </c>
      <c r="F40" s="12">
        <f>+D40*E40</f>
        <v>60837.69633494059</v>
      </c>
      <c r="G40" s="13">
        <v>-22.949825678338627</v>
      </c>
      <c r="H40" s="13">
        <v>40.16853306583562</v>
      </c>
      <c r="I40" s="13">
        <v>9.63334014857221</v>
      </c>
      <c r="J40" s="13">
        <f>+IF(I40&gt;10,10,I40)</f>
        <v>9.63334014857221</v>
      </c>
      <c r="K40" s="13">
        <f>-2.211-(0.131*G40)+(0.152*H40)+(0.392*J40)</f>
        <v>10.67731352810968</v>
      </c>
      <c r="L40" s="12">
        <f>+K40/100*F40</f>
        <v>6495.831580960899</v>
      </c>
      <c r="M40" s="12">
        <v>399363.24823274557</v>
      </c>
      <c r="N40" s="12">
        <v>419327.1852391793</v>
      </c>
      <c r="O40" s="12">
        <f>+N40/M40*L40</f>
        <v>6820.554431800515</v>
      </c>
      <c r="P40" s="14">
        <f>+O40/F40</f>
        <v>0.11211066234740552</v>
      </c>
      <c r="Q40" s="15">
        <v>0.025671666124942878</v>
      </c>
      <c r="R40" s="15">
        <v>0.0023057824413781473</v>
      </c>
      <c r="S40" s="16">
        <f>+Q40/R40</f>
        <v>11.133602921184156</v>
      </c>
      <c r="T40" s="16">
        <f>+IF(S40&lt;0.7,0.7,IF(S40&gt;1.3,1.3,S40))</f>
        <v>1.3</v>
      </c>
      <c r="U40" s="16">
        <v>1.0562006976742884</v>
      </c>
      <c r="V40" s="17">
        <f>+O40/N40*(C40-19600000)</f>
        <v>8295419.361095061</v>
      </c>
      <c r="W40" s="17">
        <f>+V40*(T40-1)</f>
        <v>2488625.8083285186</v>
      </c>
      <c r="X40" s="17">
        <f>+(U40-1)*(V40+W40)</f>
        <v>606070.8622726445</v>
      </c>
      <c r="Y40" s="17">
        <v>0</v>
      </c>
      <c r="Z40" s="17">
        <v>0</v>
      </c>
      <c r="AA40" s="53">
        <f>SUM(V40:Z40)</f>
        <v>11390116.031696225</v>
      </c>
    </row>
    <row r="41" spans="1:27" ht="12.75">
      <c r="A41" s="28" t="s">
        <v>21</v>
      </c>
      <c r="B41" s="29" t="s">
        <v>39</v>
      </c>
      <c r="C41" s="21">
        <v>529601772.70754766</v>
      </c>
      <c r="D41" s="22">
        <v>55056</v>
      </c>
      <c r="E41" s="20">
        <v>1.1114465812153522</v>
      </c>
      <c r="F41" s="22">
        <f>+D41*E41</f>
        <v>61191.802975392435</v>
      </c>
      <c r="G41" s="23">
        <v>-18.06141439205955</v>
      </c>
      <c r="H41" s="23">
        <v>24.863775065387983</v>
      </c>
      <c r="I41" s="23">
        <v>9.579690213517768</v>
      </c>
      <c r="J41" s="23">
        <f>+IF(I41&gt;10,10,I41)</f>
        <v>9.579690213517768</v>
      </c>
      <c r="K41" s="23">
        <f>-2.211-(0.131*G41)+(0.152*H41)+(0.392*J41)</f>
        <v>7.68957765899774</v>
      </c>
      <c r="L41" s="22">
        <f>+K41/100*F41</f>
        <v>4705.391210733691</v>
      </c>
      <c r="M41" s="22">
        <v>399363.24823274557</v>
      </c>
      <c r="N41" s="22">
        <v>419327.1852391793</v>
      </c>
      <c r="O41" s="22">
        <f>+N41/M41*L41</f>
        <v>4940.61098655785</v>
      </c>
      <c r="P41" s="24">
        <f>+O41/F41</f>
        <v>0.08073975183481126</v>
      </c>
      <c r="Q41" s="25">
        <v>0.004970345259269818</v>
      </c>
      <c r="R41" s="25">
        <v>0.0023057824413781473</v>
      </c>
      <c r="S41" s="26">
        <f>+Q41/R41</f>
        <v>2.155600272634171</v>
      </c>
      <c r="T41" s="26">
        <f>+IF(S41&lt;0.7,0.7,IF(S41&gt;1.3,1.3,S41))</f>
        <v>1.3</v>
      </c>
      <c r="U41" s="26">
        <v>1.0562006976742884</v>
      </c>
      <c r="V41" s="27">
        <f>+O41/N41*(C41-19600000)</f>
        <v>6008960.186937727</v>
      </c>
      <c r="W41" s="27">
        <f>+V41*(T41-1)</f>
        <v>1802688.0560813183</v>
      </c>
      <c r="X41" s="27">
        <f>+(U41-1)*(V41+W41)</f>
        <v>439020.0812437993</v>
      </c>
      <c r="Y41" s="27">
        <v>0</v>
      </c>
      <c r="Z41" s="27">
        <v>0</v>
      </c>
      <c r="AA41" s="54">
        <f>SUM(V41:Z41)</f>
        <v>8250668.324262844</v>
      </c>
    </row>
    <row r="42" spans="1:27" ht="12.75">
      <c r="A42" s="18" t="s">
        <v>21</v>
      </c>
      <c r="B42" s="19" t="s">
        <v>40</v>
      </c>
      <c r="C42" s="11">
        <v>529601772.70754766</v>
      </c>
      <c r="D42" s="12">
        <v>29428.11731275918</v>
      </c>
      <c r="E42" s="10">
        <v>1.1114465812153522</v>
      </c>
      <c r="F42" s="12">
        <f>+D42*E42</f>
        <v>32707.78037887051</v>
      </c>
      <c r="G42" s="13">
        <v>-22.94982567833864</v>
      </c>
      <c r="H42" s="13">
        <v>31.585953550590546</v>
      </c>
      <c r="I42" s="13">
        <v>8.343473580755365</v>
      </c>
      <c r="J42" s="13">
        <f>+IF(I42&gt;10,10,I42)</f>
        <v>8.343473580755365</v>
      </c>
      <c r="K42" s="13">
        <f>-2.211-(0.131*G42)+(0.152*H42)+(0.392*J42)</f>
        <v>8.867133747208229</v>
      </c>
      <c r="L42" s="12">
        <f>+K42/100*F42</f>
        <v>2900.242631937578</v>
      </c>
      <c r="M42" s="12">
        <v>399363.24823274557</v>
      </c>
      <c r="N42" s="12">
        <v>419327.1852391793</v>
      </c>
      <c r="O42" s="12">
        <f>+N42/M42*L42</f>
        <v>3045.2240779359126</v>
      </c>
      <c r="P42" s="14">
        <f>+O42/F42</f>
        <v>0.09310396617139914</v>
      </c>
      <c r="Q42" s="15">
        <v>0.0015843920303797816</v>
      </c>
      <c r="R42" s="15">
        <v>0.0023057824413781473</v>
      </c>
      <c r="S42" s="16">
        <f>+Q42/R42</f>
        <v>0.6871385617078442</v>
      </c>
      <c r="T42" s="16">
        <f>+IF(S42&lt;0.7,0.7,IF(S42&gt;1.3,1.3,S42))</f>
        <v>0.7</v>
      </c>
      <c r="U42" s="16">
        <v>1.0562006976742884</v>
      </c>
      <c r="V42" s="17">
        <f>+O42/N42*(C42-19600000)</f>
        <v>3703718.081509955</v>
      </c>
      <c r="W42" s="17">
        <f>+V42*(T42-1)</f>
        <v>-1111115.4244529868</v>
      </c>
      <c r="X42" s="17">
        <f>+(U42-1)*(V42+W42)</f>
        <v>145706.07811881544</v>
      </c>
      <c r="Y42" s="17">
        <v>0</v>
      </c>
      <c r="Z42" s="17">
        <v>0</v>
      </c>
      <c r="AA42" s="53">
        <f>SUM(V42:Z42)</f>
        <v>2738308.735175784</v>
      </c>
    </row>
    <row r="43" spans="1:27" ht="12.75">
      <c r="A43" s="28" t="s">
        <v>21</v>
      </c>
      <c r="B43" s="29" t="s">
        <v>61</v>
      </c>
      <c r="C43" s="21">
        <v>529601772.70754766</v>
      </c>
      <c r="D43" s="22">
        <v>81395.48362024971</v>
      </c>
      <c r="E43" s="20">
        <v>1.1114465812153522</v>
      </c>
      <c r="F43" s="22">
        <f>+D43*E43</f>
        <v>90466.73199609674</v>
      </c>
      <c r="G43" s="23">
        <v>-17.482475040208772</v>
      </c>
      <c r="H43" s="23">
        <v>12.657012022402519</v>
      </c>
      <c r="I43" s="23">
        <v>4.703871037042275</v>
      </c>
      <c r="J43" s="23">
        <f>+IF(I43&gt;10,10,I43)</f>
        <v>4.703871037042275</v>
      </c>
      <c r="K43" s="23">
        <f>-2.211-(0.131*G43)+(0.152*H43)+(0.392*J43)</f>
        <v>3.8469875041931045</v>
      </c>
      <c r="L43" s="22">
        <f>+K43/100*F43</f>
        <v>3480.2438753417064</v>
      </c>
      <c r="M43" s="22">
        <v>399363.24823274557</v>
      </c>
      <c r="N43" s="22">
        <v>419327.1852391793</v>
      </c>
      <c r="O43" s="22">
        <f>+N43/M43*L43</f>
        <v>3654.2192468908092</v>
      </c>
      <c r="P43" s="24">
        <f>+O43/F43</f>
        <v>0.040392961769067474</v>
      </c>
      <c r="Q43" s="25">
        <v>5.756316258088592E-05</v>
      </c>
      <c r="R43" s="25">
        <v>0.0023057824413781473</v>
      </c>
      <c r="S43" s="26">
        <f>+Q43/R43</f>
        <v>0.024964698120643544</v>
      </c>
      <c r="T43" s="26">
        <f>+IF(S43&lt;0.7,0.7,IF(S43&gt;1.3,1.3,S43))</f>
        <v>0.7</v>
      </c>
      <c r="U43" s="26">
        <v>1.0562006976742884</v>
      </c>
      <c r="V43" s="27">
        <f>+O43/N43*(C43-19600000)</f>
        <v>4444401.315677503</v>
      </c>
      <c r="W43" s="27">
        <f>+V43*(T43-1)</f>
        <v>-1333320.394703251</v>
      </c>
      <c r="X43" s="27">
        <f>+(U43-1)*(V43+W43)</f>
        <v>174844.91827992056</v>
      </c>
      <c r="Y43" s="27">
        <v>0</v>
      </c>
      <c r="Z43" s="27">
        <v>0</v>
      </c>
      <c r="AA43" s="54">
        <f>SUM(V43:Z43)</f>
        <v>3285925.8392541725</v>
      </c>
    </row>
    <row r="44" spans="1:27" ht="12.75">
      <c r="A44" s="18" t="s">
        <v>21</v>
      </c>
      <c r="B44" s="19" t="s">
        <v>41</v>
      </c>
      <c r="C44" s="11">
        <v>529601772.70754766</v>
      </c>
      <c r="D44" s="12">
        <v>42200.56644757777</v>
      </c>
      <c r="E44" s="10">
        <v>1.1114465812153522</v>
      </c>
      <c r="F44" s="12">
        <f>+D44*E44</f>
        <v>46903.67530351161</v>
      </c>
      <c r="G44" s="13">
        <v>-14.284447334969114</v>
      </c>
      <c r="H44" s="13">
        <v>38.86762384140648</v>
      </c>
      <c r="I44" s="13">
        <v>8.85526434297037</v>
      </c>
      <c r="J44" s="13">
        <f>+IF(I44&gt;10,10,I44)</f>
        <v>8.85526434297037</v>
      </c>
      <c r="K44" s="13">
        <f>-2.211-(0.131*G44)+(0.152*H44)+(0.392*J44)</f>
        <v>9.039405047219123</v>
      </c>
      <c r="L44" s="12">
        <f>+K44/100*F44</f>
        <v>4239.813192716898</v>
      </c>
      <c r="M44" s="12">
        <v>399363.24823274557</v>
      </c>
      <c r="N44" s="12">
        <v>419327.1852391793</v>
      </c>
      <c r="O44" s="12">
        <f>+N44/M44*L44</f>
        <v>4451.758993621234</v>
      </c>
      <c r="P44" s="14">
        <f>+O44/F44</f>
        <v>0.0949127965945973</v>
      </c>
      <c r="Q44" s="15">
        <v>0.007283535398415892</v>
      </c>
      <c r="R44" s="15">
        <v>0.0023057824413781473</v>
      </c>
      <c r="S44" s="16">
        <f>+Q44/R44</f>
        <v>3.1588129338267414</v>
      </c>
      <c r="T44" s="16">
        <f>+IF(S44&lt;0.7,0.7,IF(S44&gt;1.3,1.3,S44))</f>
        <v>1.3</v>
      </c>
      <c r="U44" s="16">
        <v>1.0562006976742884</v>
      </c>
      <c r="V44" s="17">
        <f>+O44/N44*(C44-19600000)</f>
        <v>5414399.682001503</v>
      </c>
      <c r="W44" s="17">
        <f>+V44*(T44-1)</f>
        <v>1624319.9046004512</v>
      </c>
      <c r="X44" s="17">
        <f>+(U44-1)*(V44+W44)</f>
        <v>395580.9515007084</v>
      </c>
      <c r="Y44" s="17">
        <v>0</v>
      </c>
      <c r="Z44" s="17">
        <v>0</v>
      </c>
      <c r="AA44" s="53">
        <f>SUM(V44:Z44)</f>
        <v>7434300.538102662</v>
      </c>
    </row>
    <row r="45" spans="1:27" ht="12.75">
      <c r="A45" s="28" t="s">
        <v>21</v>
      </c>
      <c r="B45" s="29" t="s">
        <v>42</v>
      </c>
      <c r="C45" s="21">
        <v>529601772.70754766</v>
      </c>
      <c r="D45" s="22">
        <v>23244.36224447393</v>
      </c>
      <c r="E45" s="20">
        <v>1.1114465812153522</v>
      </c>
      <c r="F45" s="22">
        <f>+D45*E45</f>
        <v>25834.86694915176</v>
      </c>
      <c r="G45" s="23">
        <v>-14.2844473349691</v>
      </c>
      <c r="H45" s="23">
        <v>33.15759887319959</v>
      </c>
      <c r="I45" s="23">
        <v>7.893039787639294</v>
      </c>
      <c r="J45" s="23">
        <f>+IF(I45&gt;10,10,I45)</f>
        <v>7.893039787639294</v>
      </c>
      <c r="K45" s="23">
        <f>-2.211-(0.131*G45)+(0.152*H45)+(0.392*J45)</f>
        <v>7.794289226361894</v>
      </c>
      <c r="L45" s="22">
        <f>+K45/100*F45</f>
        <v>2013.6442512626652</v>
      </c>
      <c r="M45" s="22">
        <v>399363.24823274557</v>
      </c>
      <c r="N45" s="22">
        <v>419327.1852391793</v>
      </c>
      <c r="O45" s="22">
        <f>+N45/M45*L45</f>
        <v>2114.3051587534487</v>
      </c>
      <c r="P45" s="24">
        <f>+O45/F45</f>
        <v>0.08183921221327861</v>
      </c>
      <c r="Q45" s="25">
        <v>0.004050144900685266</v>
      </c>
      <c r="R45" s="25">
        <v>0.0023057824413781473</v>
      </c>
      <c r="S45" s="26">
        <f>+Q45/R45</f>
        <v>1.7565164986964372</v>
      </c>
      <c r="T45" s="26">
        <f>+IF(S45&lt;0.7,0.7,IF(S45&gt;1.3,1.3,S45))</f>
        <v>1.3</v>
      </c>
      <c r="U45" s="26">
        <v>1.0562006976742884</v>
      </c>
      <c r="V45" s="27">
        <f>+O45/N45*(C45-19600000)</f>
        <v>2571498.8604755555</v>
      </c>
      <c r="W45" s="27">
        <f>+V45*(T45-1)</f>
        <v>771449.6581426668</v>
      </c>
      <c r="X45" s="27">
        <f>+(U45-1)*(V45+W45)</f>
        <v>187876.03903557287</v>
      </c>
      <c r="Y45" s="27">
        <v>0</v>
      </c>
      <c r="Z45" s="27">
        <v>0</v>
      </c>
      <c r="AA45" s="54">
        <f>SUM(V45:Z45)</f>
        <v>3530824.557653795</v>
      </c>
    </row>
    <row r="46" spans="1:27" ht="12.75">
      <c r="A46" s="18" t="s">
        <v>21</v>
      </c>
      <c r="B46" s="19" t="s">
        <v>43</v>
      </c>
      <c r="C46" s="11">
        <v>529601772.70754766</v>
      </c>
      <c r="D46" s="12">
        <v>33927.47580724915</v>
      </c>
      <c r="E46" s="10">
        <v>1.1114465812153522</v>
      </c>
      <c r="F46" s="12">
        <f>+D46*E46</f>
        <v>37708.57699523364</v>
      </c>
      <c r="G46" s="13">
        <v>-22.94982567833864</v>
      </c>
      <c r="H46" s="13">
        <v>21.211153693587363</v>
      </c>
      <c r="I46" s="13">
        <v>5.032239120061666</v>
      </c>
      <c r="J46" s="13">
        <f>+IF(I46&gt;10,10,I46)</f>
        <v>5.032239120061666</v>
      </c>
      <c r="K46" s="13">
        <f>-2.211-(0.131*G46)+(0.152*H46)+(0.392*J46)</f>
        <v>5.992160260351815</v>
      </c>
      <c r="L46" s="12">
        <f>+K46/100*F46</f>
        <v>2259.5583654525567</v>
      </c>
      <c r="M46" s="12">
        <v>399363.24823274557</v>
      </c>
      <c r="N46" s="12">
        <v>419327.1852391793</v>
      </c>
      <c r="O46" s="12">
        <f>+N46/M46*L46</f>
        <v>2372.512376794045</v>
      </c>
      <c r="P46" s="14">
        <f>+O46/F46</f>
        <v>0.06291704874182683</v>
      </c>
      <c r="Q46" s="15">
        <v>0</v>
      </c>
      <c r="R46" s="15">
        <v>0.0023057824413781473</v>
      </c>
      <c r="S46" s="16">
        <f>+Q46/R46</f>
        <v>0</v>
      </c>
      <c r="T46" s="16">
        <f>+IF(S46&lt;0.7,0.7,IF(S46&gt;1.3,1.3,S46))</f>
        <v>0.7</v>
      </c>
      <c r="U46" s="16">
        <v>1.0562006976742884</v>
      </c>
      <c r="V46" s="17">
        <f>+O46/N46*(C46-19600000)</f>
        <v>2885540.3621050674</v>
      </c>
      <c r="W46" s="17">
        <f>+V46*(T46-1)</f>
        <v>-865662.1086315203</v>
      </c>
      <c r="X46" s="17">
        <f>+(U46-1)*(V46+W46)</f>
        <v>113518.56706233643</v>
      </c>
      <c r="Y46" s="17">
        <v>0</v>
      </c>
      <c r="Z46" s="17">
        <v>0</v>
      </c>
      <c r="AA46" s="53">
        <f>SUM(V46:Z46)</f>
        <v>2133396.8205358833</v>
      </c>
    </row>
    <row r="47" spans="1:27" ht="12.75">
      <c r="A47" s="28" t="s">
        <v>21</v>
      </c>
      <c r="B47" s="29" t="s">
        <v>44</v>
      </c>
      <c r="C47" s="21">
        <v>529601772.70754766</v>
      </c>
      <c r="D47" s="22">
        <v>25738.83818925828</v>
      </c>
      <c r="E47" s="20">
        <v>1.1114465812153522</v>
      </c>
      <c r="F47" s="22">
        <f>+D47*E47</f>
        <v>28607.34370990626</v>
      </c>
      <c r="G47" s="23">
        <v>-22.94982567833864</v>
      </c>
      <c r="H47" s="23">
        <v>40.608835166530056</v>
      </c>
      <c r="I47" s="23">
        <v>10.138818388470794</v>
      </c>
      <c r="J47" s="23">
        <f>+IF(I47&gt;10,10,I47)</f>
        <v>10</v>
      </c>
      <c r="K47" s="23">
        <f>-2.211-(0.131*G47)+(0.152*H47)+(0.392*J47)</f>
        <v>10.887970109174931</v>
      </c>
      <c r="L47" s="22">
        <f>+K47/100*F47</f>
        <v>3114.7590321635284</v>
      </c>
      <c r="M47" s="22">
        <v>399363.24823274557</v>
      </c>
      <c r="N47" s="22">
        <v>419327.1852391793</v>
      </c>
      <c r="O47" s="22">
        <f>+N47/M47*L47</f>
        <v>3270.4640285133514</v>
      </c>
      <c r="P47" s="24">
        <f>+O47/F47</f>
        <v>0.11432253416037513</v>
      </c>
      <c r="Q47" s="25">
        <v>0.015355134992727712</v>
      </c>
      <c r="R47" s="25">
        <v>0.0023057824413781473</v>
      </c>
      <c r="S47" s="26">
        <f>+Q47/R47</f>
        <v>6.659403210456436</v>
      </c>
      <c r="T47" s="26">
        <f>+IF(S47&lt;0.7,0.7,IF(S47&gt;1.3,1.3,S47))</f>
        <v>1.3</v>
      </c>
      <c r="U47" s="26">
        <v>1.0562006976742884</v>
      </c>
      <c r="V47" s="27">
        <f>+O47/N47*(C47-19600000)</f>
        <v>3977663.5306072566</v>
      </c>
      <c r="W47" s="27">
        <f>+V47*(T47-1)</f>
        <v>1193299.059182177</v>
      </c>
      <c r="X47" s="27">
        <f>+(U47-1)*(V47+W47)</f>
        <v>290611.70519381115</v>
      </c>
      <c r="Y47" s="27">
        <v>0</v>
      </c>
      <c r="Z47" s="27">
        <v>0</v>
      </c>
      <c r="AA47" s="54">
        <f>SUM(V47:Z47)</f>
        <v>5461574.2949832445</v>
      </c>
    </row>
    <row r="48" spans="1:27" ht="12.75">
      <c r="A48" s="18" t="s">
        <v>21</v>
      </c>
      <c r="B48" s="19" t="s">
        <v>45</v>
      </c>
      <c r="C48" s="11">
        <v>529601772.70754766</v>
      </c>
      <c r="D48" s="12">
        <v>19891.11460165658</v>
      </c>
      <c r="E48" s="10">
        <v>1.1114465812153522</v>
      </c>
      <c r="F48" s="12">
        <f>+D48*E48</f>
        <v>22107.911320573978</v>
      </c>
      <c r="G48" s="13">
        <v>-18.06141439205955</v>
      </c>
      <c r="H48" s="13">
        <v>29.97827691489137</v>
      </c>
      <c r="I48" s="13">
        <v>10.3234373517974</v>
      </c>
      <c r="J48" s="13">
        <f>+IF(I48&gt;10,10,I48)</f>
        <v>10</v>
      </c>
      <c r="K48" s="13">
        <f>-2.211-(0.131*G48)+(0.152*H48)+(0.392*J48)</f>
        <v>8.63174337642329</v>
      </c>
      <c r="L48" s="12">
        <f>+K48/100*F48</f>
        <v>1908.298171079179</v>
      </c>
      <c r="M48" s="12">
        <v>399363.24823274557</v>
      </c>
      <c r="N48" s="12">
        <v>419327.1852391793</v>
      </c>
      <c r="O48" s="12">
        <f>+N48/M48*L48</f>
        <v>2003.6928891597838</v>
      </c>
      <c r="P48" s="14">
        <f>+O48/F48</f>
        <v>0.09063239218329572</v>
      </c>
      <c r="Q48" s="15">
        <v>0.014054241545372789</v>
      </c>
      <c r="R48" s="15">
        <v>0.0023057824413781473</v>
      </c>
      <c r="S48" s="16">
        <f>+Q48/R48</f>
        <v>6.095215790164784</v>
      </c>
      <c r="T48" s="16">
        <f>+IF(S48&lt;0.7,0.7,IF(S48&gt;1.3,1.3,S48))</f>
        <v>1.3</v>
      </c>
      <c r="U48" s="16">
        <v>1.0562006976742884</v>
      </c>
      <c r="V48" s="17">
        <f>+O48/N48*(C48-19600000)</f>
        <v>2436967.9844394666</v>
      </c>
      <c r="W48" s="17">
        <f>+V48*(T48-1)</f>
        <v>731090.3953318401</v>
      </c>
      <c r="X48" s="17">
        <f>+(U48-1)*(V48+W48)</f>
        <v>178047.09121602305</v>
      </c>
      <c r="Y48" s="17">
        <v>0</v>
      </c>
      <c r="Z48" s="17">
        <v>0</v>
      </c>
      <c r="AA48" s="53">
        <f>SUM(V48:Z48)</f>
        <v>3346105.4709873297</v>
      </c>
    </row>
    <row r="49" spans="1:27" ht="12.75">
      <c r="A49" s="28" t="s">
        <v>21</v>
      </c>
      <c r="B49" s="29" t="s">
        <v>46</v>
      </c>
      <c r="C49" s="21">
        <v>529601772.70754766</v>
      </c>
      <c r="D49" s="22">
        <v>53672.91672830821</v>
      </c>
      <c r="E49" s="20">
        <v>1.1114465812153522</v>
      </c>
      <c r="F49" s="22">
        <f>+D49*E49</f>
        <v>59654.57980153445</v>
      </c>
      <c r="G49" s="23">
        <v>-22.949825678338634</v>
      </c>
      <c r="H49" s="23">
        <v>30.839586413034436</v>
      </c>
      <c r="I49" s="23">
        <v>8.336872949331168</v>
      </c>
      <c r="J49" s="23">
        <f>+IF(I49&gt;10,10,I49)</f>
        <v>8.336872949331168</v>
      </c>
      <c r="K49" s="23">
        <f>-2.211-(0.131*G49)+(0.152*H49)+(0.392*J49)</f>
        <v>8.751098494781413</v>
      </c>
      <c r="L49" s="22">
        <f>+K49/100*F49</f>
        <v>5220.431035080258</v>
      </c>
      <c r="M49" s="22">
        <v>399363.24823274557</v>
      </c>
      <c r="N49" s="22">
        <v>419327.1852391793</v>
      </c>
      <c r="O49" s="22">
        <f>+N49/M49*L49</f>
        <v>5481.397352817225</v>
      </c>
      <c r="P49" s="24">
        <f>+O49/F49</f>
        <v>0.09188560829786</v>
      </c>
      <c r="Q49" s="25">
        <v>0.0021553324035781026</v>
      </c>
      <c r="R49" s="25">
        <v>0.0023057824413781473</v>
      </c>
      <c r="S49" s="26">
        <f>+Q49/R49</f>
        <v>0.9347509829634569</v>
      </c>
      <c r="T49" s="26">
        <f>+IF(S49&lt;0.7,0.7,IF(S49&gt;1.3,1.3,S49))</f>
        <v>0.9347509829634569</v>
      </c>
      <c r="U49" s="26">
        <v>1.0562006976742884</v>
      </c>
      <c r="V49" s="27">
        <f>+O49/N49*(C49-19600000)</f>
        <v>6666685.264530872</v>
      </c>
      <c r="W49" s="27">
        <f>+V49*(T49-1)</f>
        <v>-434994.6604026455</v>
      </c>
      <c r="X49" s="27">
        <f>+(U49-1)*(V49+W49)</f>
        <v>350225.3596423139</v>
      </c>
      <c r="Y49" s="27">
        <v>0</v>
      </c>
      <c r="Z49" s="27">
        <v>0</v>
      </c>
      <c r="AA49" s="54">
        <f>SUM(V49:Z49)</f>
        <v>6581915.96377054</v>
      </c>
    </row>
    <row r="50" spans="1:27" ht="12.75">
      <c r="A50" s="18" t="s">
        <v>21</v>
      </c>
      <c r="B50" s="19" t="s">
        <v>62</v>
      </c>
      <c r="C50" s="11">
        <v>529601772.70754766</v>
      </c>
      <c r="D50" s="12">
        <v>292930.9159494563</v>
      </c>
      <c r="E50" s="10">
        <v>1.1114465812153522</v>
      </c>
      <c r="F50" s="12">
        <f>+D50*E50</f>
        <v>325577.06506430486</v>
      </c>
      <c r="G50" s="13">
        <v>-22.949825678338673</v>
      </c>
      <c r="H50" s="13">
        <v>29.71550932941131</v>
      </c>
      <c r="I50" s="13">
        <v>8.151272504908052</v>
      </c>
      <c r="J50" s="13">
        <f>+IF(I50&gt;10,10,I50)</f>
        <v>8.151272504908052</v>
      </c>
      <c r="K50" s="13">
        <f>-2.211-(0.131*G50)+(0.152*H50)+(0.392*J50)</f>
        <v>8.507483403856842</v>
      </c>
      <c r="L50" s="12">
        <f>+K50/100*F50</f>
        <v>27698.414777109927</v>
      </c>
      <c r="M50" s="12">
        <v>399363.24823274557</v>
      </c>
      <c r="N50" s="12">
        <v>419327.1852391793</v>
      </c>
      <c r="O50" s="12">
        <f>+N50/M50*L50</f>
        <v>29083.042456885883</v>
      </c>
      <c r="P50" s="14">
        <f>+O50/F50</f>
        <v>0.08932767561849506</v>
      </c>
      <c r="Q50" s="15">
        <v>0.0038711234027154987</v>
      </c>
      <c r="R50" s="15">
        <v>0.0023057824413781473</v>
      </c>
      <c r="S50" s="16">
        <f>+Q50/R50</f>
        <v>1.678876260503467</v>
      </c>
      <c r="T50" s="16">
        <f>+IF(S50&lt;0.7,0.7,IF(S50&gt;1.3,1.3,S50))</f>
        <v>1.3</v>
      </c>
      <c r="U50" s="16">
        <v>1.0562006976742884</v>
      </c>
      <c r="V50" s="17">
        <f>+O50/N50*(C50-19600000)</f>
        <v>35371909.408354826</v>
      </c>
      <c r="W50" s="17">
        <f>+V50*(T50-1)</f>
        <v>10611572.82250645</v>
      </c>
      <c r="X50" s="17">
        <f>+(U50-1)*(V50+W50)</f>
        <v>2584303.782867646</v>
      </c>
      <c r="Y50" s="17">
        <v>0</v>
      </c>
      <c r="Z50" s="17">
        <v>0</v>
      </c>
      <c r="AA50" s="53">
        <f>SUM(V50:Z50)</f>
        <v>48567786.013728924</v>
      </c>
    </row>
    <row r="51" spans="1:27" ht="12.75">
      <c r="A51" s="28" t="s">
        <v>21</v>
      </c>
      <c r="B51" s="29" t="s">
        <v>47</v>
      </c>
      <c r="C51" s="21">
        <v>529601772.70754766</v>
      </c>
      <c r="D51" s="22">
        <v>80117.64931213358</v>
      </c>
      <c r="E51" s="20">
        <v>1.1114465812153522</v>
      </c>
      <c r="F51" s="22">
        <f>+D51*E51</f>
        <v>89046.48742298139</v>
      </c>
      <c r="G51" s="23">
        <v>-23.467758728395907</v>
      </c>
      <c r="H51" s="23">
        <v>29.040617555614546</v>
      </c>
      <c r="I51" s="23">
        <v>8.209437329177115</v>
      </c>
      <c r="J51" s="23">
        <f>+IF(I51&gt;10,10,I51)</f>
        <v>8.209437329177115</v>
      </c>
      <c r="K51" s="23">
        <f>-2.211-(0.131*G51)+(0.152*H51)+(0.392*J51)</f>
        <v>8.495549694910704</v>
      </c>
      <c r="L51" s="22">
        <f>+K51/100*F51</f>
        <v>7564.988590591793</v>
      </c>
      <c r="M51" s="22">
        <v>399363.24823274557</v>
      </c>
      <c r="N51" s="22">
        <v>419327.1852391793</v>
      </c>
      <c r="O51" s="22">
        <f>+N51/M51*L51</f>
        <v>7943.157979851535</v>
      </c>
      <c r="P51" s="24">
        <f>+O51/F51</f>
        <v>0.08920237293718944</v>
      </c>
      <c r="Q51" s="25">
        <v>0.008928592541236237</v>
      </c>
      <c r="R51" s="25">
        <v>0.0023057824413781473</v>
      </c>
      <c r="S51" s="26">
        <f>+Q51/R51</f>
        <v>3.8722614853028765</v>
      </c>
      <c r="T51" s="26">
        <f>+IF(S51&lt;0.7,0.7,IF(S51&gt;1.3,1.3,S51))</f>
        <v>1.3</v>
      </c>
      <c r="U51" s="26">
        <v>1.0562006976742884</v>
      </c>
      <c r="V51" s="27">
        <f>+O51/N51*(C51-19600000)</f>
        <v>9660772.764612744</v>
      </c>
      <c r="W51" s="27">
        <f>+V51*(T51-1)</f>
        <v>2898231.8293838236</v>
      </c>
      <c r="X51" s="27">
        <f>+(U51-1)*(V51+W51)</f>
        <v>705824.8202771998</v>
      </c>
      <c r="Y51" s="27">
        <v>0</v>
      </c>
      <c r="Z51" s="27">
        <v>0</v>
      </c>
      <c r="AA51" s="54">
        <f>SUM(V51:Z51)</f>
        <v>13264829.414273767</v>
      </c>
    </row>
    <row r="52" spans="1:27" ht="12.75">
      <c r="A52" s="18" t="s">
        <v>21</v>
      </c>
      <c r="B52" s="19" t="s">
        <v>63</v>
      </c>
      <c r="C52" s="11">
        <v>529601772.70754766</v>
      </c>
      <c r="D52" s="12">
        <v>136709.74493167392</v>
      </c>
      <c r="E52" s="10">
        <v>1.1114465812153522</v>
      </c>
      <c r="F52" s="12">
        <f>+D52*E52</f>
        <v>151945.57862313182</v>
      </c>
      <c r="G52" s="13">
        <v>-23.467758728395932</v>
      </c>
      <c r="H52" s="13">
        <v>23.110844797914712</v>
      </c>
      <c r="I52" s="13">
        <v>6.650885255521782</v>
      </c>
      <c r="J52" s="13">
        <f>+IF(I52&gt;10,10,I52)</f>
        <v>6.650885255521782</v>
      </c>
      <c r="K52" s="13">
        <f>-2.211-(0.131*G52)+(0.152*H52)+(0.392*J52)</f>
        <v>6.983271822867443</v>
      </c>
      <c r="L52" s="12">
        <f>+K52/100*F52</f>
        <v>10610.77277808206</v>
      </c>
      <c r="M52" s="12">
        <v>399363.24823274557</v>
      </c>
      <c r="N52" s="12">
        <v>419327.1852391793</v>
      </c>
      <c r="O52" s="12">
        <f>+N52/M52*L52</f>
        <v>11141.199151236351</v>
      </c>
      <c r="P52" s="14">
        <f>+O52/F52</f>
        <v>0.07332361528511262</v>
      </c>
      <c r="Q52" s="15">
        <v>0.003050493065919915</v>
      </c>
      <c r="R52" s="15">
        <v>0.0023057824413781473</v>
      </c>
      <c r="S52" s="16">
        <f>+Q52/R52</f>
        <v>1.322975234427</v>
      </c>
      <c r="T52" s="16">
        <f>+IF(S52&lt;0.7,0.7,IF(S52&gt;1.3,1.3,S52))</f>
        <v>1.3</v>
      </c>
      <c r="U52" s="16">
        <v>1.0562006976742884</v>
      </c>
      <c r="V52" s="17">
        <f>+O52/N52*(C52-19600000)</f>
        <v>13550352.844348501</v>
      </c>
      <c r="W52" s="17">
        <f>+V52*(T52-1)</f>
        <v>4065105.853304551</v>
      </c>
      <c r="X52" s="17">
        <f>+(U52-1)*(V52+W52)</f>
        <v>990001.0686607127</v>
      </c>
      <c r="Y52" s="17">
        <v>0</v>
      </c>
      <c r="Z52" s="17">
        <v>0</v>
      </c>
      <c r="AA52" s="53">
        <f>SUM(V52:Z52)</f>
        <v>18605459.766313765</v>
      </c>
    </row>
    <row r="53" spans="1:27" ht="12.75">
      <c r="A53" s="28" t="s">
        <v>21</v>
      </c>
      <c r="B53" s="29" t="s">
        <v>48</v>
      </c>
      <c r="C53" s="21">
        <v>529601772.70754766</v>
      </c>
      <c r="D53" s="22">
        <v>38508.80771301227</v>
      </c>
      <c r="E53" s="20">
        <v>1.1114465812153522</v>
      </c>
      <c r="F53" s="22">
        <f>+D53*E53</f>
        <v>42800.48267930687</v>
      </c>
      <c r="G53" s="23">
        <v>-22.949825678338655</v>
      </c>
      <c r="H53" s="23">
        <v>42.68906102514061</v>
      </c>
      <c r="I53" s="23">
        <v>10.658861340679522</v>
      </c>
      <c r="J53" s="23">
        <f>+IF(I53&gt;10,10,I53)</f>
        <v>10</v>
      </c>
      <c r="K53" s="23">
        <f>-2.211-(0.131*G53)+(0.152*H53)+(0.392*J53)</f>
        <v>11.204164439683737</v>
      </c>
      <c r="L53" s="22">
        <f>+K53/100*F53</f>
        <v>4795.436460367898</v>
      </c>
      <c r="M53" s="22">
        <v>399363.24823274557</v>
      </c>
      <c r="N53" s="22">
        <v>419327.1852391793</v>
      </c>
      <c r="O53" s="22">
        <f>+N53/M53*L53</f>
        <v>5035.157545963</v>
      </c>
      <c r="P53" s="24">
        <f>+O53/F53</f>
        <v>0.11764254117623286</v>
      </c>
      <c r="Q53" s="25">
        <v>0.022859688118786546</v>
      </c>
      <c r="R53" s="25">
        <v>0.0023057824413781473</v>
      </c>
      <c r="S53" s="26">
        <f>+Q53/R53</f>
        <v>9.914069822269745</v>
      </c>
      <c r="T53" s="26">
        <f>+IF(S53&lt;0.7,0.7,IF(S53&gt;1.3,1.3,S53))</f>
        <v>1.3</v>
      </c>
      <c r="U53" s="26">
        <v>1.0562006976742884</v>
      </c>
      <c r="V53" s="27">
        <f>+O53/N53*(C53-19600000)</f>
        <v>6123951.331317079</v>
      </c>
      <c r="W53" s="27">
        <f>+V53*(T53-1)</f>
        <v>1837185.399395124</v>
      </c>
      <c r="X53" s="27">
        <f>+(U53-1)*(V53+W53)</f>
        <v>447421.43854642904</v>
      </c>
      <c r="Y53" s="27">
        <v>0</v>
      </c>
      <c r="Z53" s="27">
        <v>0</v>
      </c>
      <c r="AA53" s="54">
        <f>SUM(V53:Z53)</f>
        <v>8408558.169258632</v>
      </c>
    </row>
    <row r="54" spans="1:27" ht="12.75">
      <c r="A54" s="18" t="s">
        <v>21</v>
      </c>
      <c r="B54" s="19" t="s">
        <v>64</v>
      </c>
      <c r="C54" s="11">
        <v>529601772.70754766</v>
      </c>
      <c r="D54" s="12">
        <v>127599.44049393803</v>
      </c>
      <c r="E54" s="10">
        <v>1.1114465812153522</v>
      </c>
      <c r="F54" s="12">
        <f>+D54*E54</f>
        <v>141819.9619019792</v>
      </c>
      <c r="G54" s="13">
        <v>-22.949825678338648</v>
      </c>
      <c r="H54" s="13">
        <v>34.179975453890265</v>
      </c>
      <c r="I54" s="13">
        <v>8.063839203598487</v>
      </c>
      <c r="J54" s="13">
        <f>+IF(I54&gt;10,10,I54)</f>
        <v>8.063839203598487</v>
      </c>
      <c r="K54" s="13">
        <f>-2.211-(0.131*G54)+(0.152*H54)+(0.392*J54)</f>
        <v>9.15180840066429</v>
      </c>
      <c r="L54" s="12">
        <f>+K54/100*F54</f>
        <v>12979.09118716423</v>
      </c>
      <c r="M54" s="12">
        <v>399363.24823274557</v>
      </c>
      <c r="N54" s="12">
        <v>419327.1852391793</v>
      </c>
      <c r="O54" s="12">
        <f>+N54/M54*L54</f>
        <v>13627.908423121546</v>
      </c>
      <c r="P54" s="14">
        <f>+O54/F54</f>
        <v>0.096093019913097</v>
      </c>
      <c r="Q54" s="15">
        <v>0.01588281209341972</v>
      </c>
      <c r="R54" s="15">
        <v>0.0023057824413781473</v>
      </c>
      <c r="S54" s="16">
        <f>+Q54/R54</f>
        <v>6.888252685247569</v>
      </c>
      <c r="T54" s="16">
        <f>+IF(S54&lt;0.7,0.7,IF(S54&gt;1.3,1.3,S54))</f>
        <v>1.3</v>
      </c>
      <c r="U54" s="16">
        <v>1.0562006976742884</v>
      </c>
      <c r="V54" s="17">
        <f>+O54/N54*(C54-19600000)</f>
        <v>16574783.841223564</v>
      </c>
      <c r="W54" s="17">
        <f>+V54*(T54-1)</f>
        <v>4972435.15236707</v>
      </c>
      <c r="X54" s="17">
        <f>+(U54-1)*(V54+W54)</f>
        <v>1210968.7403804713</v>
      </c>
      <c r="Y54" s="17">
        <v>0</v>
      </c>
      <c r="Z54" s="17">
        <v>0</v>
      </c>
      <c r="AA54" s="53">
        <f>SUM(V54:Z54)</f>
        <v>22758187.733971104</v>
      </c>
    </row>
    <row r="55" spans="1:27" ht="12.75">
      <c r="A55" s="28" t="s">
        <v>21</v>
      </c>
      <c r="B55" s="29" t="s">
        <v>49</v>
      </c>
      <c r="C55" s="21">
        <v>529601772.70754766</v>
      </c>
      <c r="D55" s="22">
        <v>188254.14251105802</v>
      </c>
      <c r="E55" s="20">
        <v>1.1114465812153522</v>
      </c>
      <c r="F55" s="22">
        <f>+D55*E55</f>
        <v>209234.42309354313</v>
      </c>
      <c r="G55" s="23">
        <v>-18.17052723095076</v>
      </c>
      <c r="H55" s="23">
        <v>14.99448412987287</v>
      </c>
      <c r="I55" s="23">
        <v>5.946913798310041</v>
      </c>
      <c r="J55" s="23">
        <f>+IF(I55&gt;10,10,I55)</f>
        <v>5.946913798310041</v>
      </c>
      <c r="K55" s="23">
        <f>-2.211-(0.131*G55)+(0.152*H55)+(0.392*J55)</f>
        <v>4.779690863932762</v>
      </c>
      <c r="L55" s="22">
        <f>+K55/100*F55</f>
        <v>10000.758604804503</v>
      </c>
      <c r="M55" s="22">
        <v>399363.24823274557</v>
      </c>
      <c r="N55" s="22">
        <v>419327.1852391793</v>
      </c>
      <c r="O55" s="22">
        <f>+N55/M55*L55</f>
        <v>10500.690723461827</v>
      </c>
      <c r="P55" s="24">
        <f>+O55/F55</f>
        <v>0.05018624836300119</v>
      </c>
      <c r="Q55" s="25">
        <v>1.1906218092290083E-05</v>
      </c>
      <c r="R55" s="25">
        <v>0.0023057824413781473</v>
      </c>
      <c r="S55" s="26">
        <f>+Q55/R55</f>
        <v>0.0051636346424660225</v>
      </c>
      <c r="T55" s="26">
        <f>+IF(S55&lt;0.7,0.7,IF(S55&gt;1.3,1.3,S55))</f>
        <v>0.7</v>
      </c>
      <c r="U55" s="26">
        <v>1.0562006976742884</v>
      </c>
      <c r="V55" s="27">
        <f>+O55/N55*(C55-19600000)</f>
        <v>12771341.978614127</v>
      </c>
      <c r="W55" s="27">
        <f>+V55*(T55-1)</f>
        <v>-3831402.5935842386</v>
      </c>
      <c r="X55" s="27">
        <f>+(U55-1)*(V55+W55)</f>
        <v>502430.8306045283</v>
      </c>
      <c r="Y55" s="27">
        <v>0</v>
      </c>
      <c r="Z55" s="27">
        <v>0</v>
      </c>
      <c r="AA55" s="54">
        <f>SUM(V55:Z55)</f>
        <v>9442370.215634419</v>
      </c>
    </row>
    <row r="56" spans="1:27" ht="12.75">
      <c r="A56" s="18" t="s">
        <v>21</v>
      </c>
      <c r="B56" s="19" t="s">
        <v>65</v>
      </c>
      <c r="C56" s="11">
        <v>529601772.70754766</v>
      </c>
      <c r="D56" s="12">
        <v>99889.35359907518</v>
      </c>
      <c r="E56" s="10">
        <v>1.1114465812153522</v>
      </c>
      <c r="F56" s="12">
        <f>+D56*E56</f>
        <v>111021.68055750355</v>
      </c>
      <c r="G56" s="13">
        <v>-18.170527230950725</v>
      </c>
      <c r="H56" s="13">
        <v>15.925431792487254</v>
      </c>
      <c r="I56" s="13">
        <v>5.911908696683772</v>
      </c>
      <c r="J56" s="13">
        <f>+IF(I56&gt;10,10,I56)</f>
        <v>5.911908696683772</v>
      </c>
      <c r="K56" s="13">
        <f>-2.211-(0.131*G56)+(0.152*H56)+(0.392*J56)</f>
        <v>4.907472908812647</v>
      </c>
      <c r="L56" s="12">
        <f>+K56/100*F56</f>
        <v>5448.358896268004</v>
      </c>
      <c r="M56" s="12">
        <v>399363.24823274557</v>
      </c>
      <c r="N56" s="12">
        <v>419327.1852391793</v>
      </c>
      <c r="O56" s="12">
        <f>+N56/M56*L56</f>
        <v>5720.719195506522</v>
      </c>
      <c r="P56" s="14">
        <f>+O56/F56</f>
        <v>0.05152794631444515</v>
      </c>
      <c r="Q56" s="15">
        <v>0</v>
      </c>
      <c r="R56" s="15">
        <v>0.0023057824413781473</v>
      </c>
      <c r="S56" s="16">
        <f>+Q56/R56</f>
        <v>0</v>
      </c>
      <c r="T56" s="16">
        <f>+IF(S56&lt;0.7,0.7,IF(S56&gt;1.3,1.3,S56))</f>
        <v>0.7</v>
      </c>
      <c r="U56" s="16">
        <v>1.0562006976742884</v>
      </c>
      <c r="V56" s="17">
        <f>+O56/N56*(C56-19600000)</f>
        <v>6957757.649808157</v>
      </c>
      <c r="W56" s="17">
        <f>+V56*(T56-1)</f>
        <v>-2087327.2949424475</v>
      </c>
      <c r="X56" s="17">
        <f>+(U56-1)*(V56+W56)</f>
        <v>273721.58391748474</v>
      </c>
      <c r="Y56" s="17">
        <v>0</v>
      </c>
      <c r="Z56" s="17">
        <v>0</v>
      </c>
      <c r="AA56" s="53">
        <f>SUM(V56:Z56)</f>
        <v>5144151.938783194</v>
      </c>
    </row>
    <row r="57" spans="1:27" ht="12.75">
      <c r="A57" s="28" t="s">
        <v>21</v>
      </c>
      <c r="B57" s="29" t="s">
        <v>66</v>
      </c>
      <c r="C57" s="21">
        <v>529601772.70754766</v>
      </c>
      <c r="D57" s="22">
        <v>85879.16421058297</v>
      </c>
      <c r="E57" s="20">
        <v>1.1114465812153522</v>
      </c>
      <c r="F57" s="22">
        <f>+D57*E57</f>
        <v>95450.10345948428</v>
      </c>
      <c r="G57" s="23">
        <v>-36.83802634978042</v>
      </c>
      <c r="H57" s="23">
        <v>26.953406968725723</v>
      </c>
      <c r="I57" s="23">
        <v>8.440369215728126</v>
      </c>
      <c r="J57" s="23">
        <f>+IF(I57&gt;10,10,I57)</f>
        <v>8.440369215728126</v>
      </c>
      <c r="K57" s="23">
        <f>-2.211-(0.131*G57)+(0.152*H57)+(0.392*J57)</f>
        <v>10.020324043632971</v>
      </c>
      <c r="L57" s="22">
        <f>+K57/100*F57</f>
        <v>9564.40966662325</v>
      </c>
      <c r="M57" s="22">
        <v>399363.24823274557</v>
      </c>
      <c r="N57" s="22">
        <v>419327.1852391793</v>
      </c>
      <c r="O57" s="22">
        <f>+N57/M57*L57</f>
        <v>10042.528955098469</v>
      </c>
      <c r="P57" s="24">
        <f>+O57/F57</f>
        <v>0.10521234227222417</v>
      </c>
      <c r="Q57" s="25">
        <v>0.0012374046799802797</v>
      </c>
      <c r="R57" s="25">
        <v>0.0023057824413781473</v>
      </c>
      <c r="S57" s="26">
        <f>+Q57/R57</f>
        <v>0.5366528332311755</v>
      </c>
      <c r="T57" s="26">
        <f>+IF(S57&lt;0.7,0.7,IF(S57&gt;1.3,1.3,S57))</f>
        <v>0.7</v>
      </c>
      <c r="U57" s="26">
        <v>1.0562006976742884</v>
      </c>
      <c r="V57" s="27">
        <f>+O57/N57*(C57-19600000)</f>
        <v>12214108.099492127</v>
      </c>
      <c r="W57" s="27">
        <f>+V57*(T57-1)</f>
        <v>-3664232.4298476386</v>
      </c>
      <c r="X57" s="27">
        <f>+(U57-1)*(V57+W57)</f>
        <v>480508.9776624437</v>
      </c>
      <c r="Y57" s="27">
        <v>0</v>
      </c>
      <c r="Z57" s="27">
        <v>0</v>
      </c>
      <c r="AA57" s="54">
        <f>SUM(V57:Z57)</f>
        <v>9030384.647306932</v>
      </c>
    </row>
    <row r="58" spans="1:27" ht="12.75">
      <c r="A58" s="18" t="s">
        <v>21</v>
      </c>
      <c r="B58" s="19" t="s">
        <v>50</v>
      </c>
      <c r="C58" s="11">
        <v>529601772.70754766</v>
      </c>
      <c r="D58" s="12">
        <v>141204.51538237697</v>
      </c>
      <c r="E58" s="10">
        <v>1.1114465812153522</v>
      </c>
      <c r="F58" s="12">
        <f>+D58*E58</f>
        <v>156941.2758739135</v>
      </c>
      <c r="G58" s="13">
        <v>-8.331231874921201</v>
      </c>
      <c r="H58" s="13">
        <v>15.120074941919311</v>
      </c>
      <c r="I58" s="13">
        <v>6.682830632537228</v>
      </c>
      <c r="J58" s="13">
        <f>+IF(I58&gt;10,10,I58)</f>
        <v>6.682830632537228</v>
      </c>
      <c r="K58" s="13">
        <f>-2.211-(0.131*G58)+(0.152*H58)+(0.392*J58)</f>
        <v>3.798312374741006</v>
      </c>
      <c r="L58" s="12">
        <f>+K58/100*F58</f>
        <v>5961.1199025952765</v>
      </c>
      <c r="M58" s="12">
        <v>399363.24823274557</v>
      </c>
      <c r="N58" s="12">
        <v>419327.1852391793</v>
      </c>
      <c r="O58" s="12">
        <f>+N58/M58*L58</f>
        <v>6259.112826956343</v>
      </c>
      <c r="P58" s="14">
        <f>+O58/F58</f>
        <v>0.03988187805982226</v>
      </c>
      <c r="Q58" s="15">
        <v>0</v>
      </c>
      <c r="R58" s="15">
        <v>0.0023057824413781473</v>
      </c>
      <c r="S58" s="16">
        <f>+Q58/R58</f>
        <v>0</v>
      </c>
      <c r="T58" s="16">
        <f>+IF(S58&lt;0.7,0.7,IF(S58&gt;1.3,1.3,S58))</f>
        <v>0.7</v>
      </c>
      <c r="U58" s="16">
        <v>1.0562006976742884</v>
      </c>
      <c r="V58" s="17">
        <f>+O58/N58*(C58-19600000)</f>
        <v>7612572.5917424485</v>
      </c>
      <c r="W58" s="17">
        <f>+V58*(T58-1)</f>
        <v>-2283771.777522735</v>
      </c>
      <c r="X58" s="17">
        <f>+(U58-1)*(V58+W58)</f>
        <v>299482.3235264638</v>
      </c>
      <c r="Y58" s="17">
        <v>0</v>
      </c>
      <c r="Z58" s="17">
        <v>0</v>
      </c>
      <c r="AA58" s="53">
        <f>SUM(V58:Z58)</f>
        <v>5628283.137746177</v>
      </c>
    </row>
    <row r="59" spans="1:27" ht="12.75">
      <c r="A59" s="28" t="s">
        <v>21</v>
      </c>
      <c r="B59" s="29" t="s">
        <v>51</v>
      </c>
      <c r="C59" s="21">
        <v>529601772.70754766</v>
      </c>
      <c r="D59" s="22">
        <v>35335.08819031995</v>
      </c>
      <c r="E59" s="20">
        <v>1.1114465812153522</v>
      </c>
      <c r="F59" s="22">
        <f>+D59*E59</f>
        <v>39273.062966074074</v>
      </c>
      <c r="G59" s="23">
        <v>-17.48247504020878</v>
      </c>
      <c r="H59" s="23">
        <v>33.100460564464015</v>
      </c>
      <c r="I59" s="23">
        <v>8.431024493670103</v>
      </c>
      <c r="J59" s="23">
        <f>+IF(I59&gt;10,10,I59)</f>
        <v>8.431024493670103</v>
      </c>
      <c r="K59" s="23">
        <f>-2.211-(0.131*G59)+(0.152*H59)+(0.392*J59)</f>
        <v>8.41543583758456</v>
      </c>
      <c r="L59" s="22">
        <f>+K59/100*F59</f>
        <v>3304.9994153641474</v>
      </c>
      <c r="M59" s="22">
        <v>399363.24823274557</v>
      </c>
      <c r="N59" s="22">
        <v>419327.1852391793</v>
      </c>
      <c r="O59" s="22">
        <f>+N59/M59*L59</f>
        <v>3470.214418063086</v>
      </c>
      <c r="P59" s="24">
        <f>+O59/F59</f>
        <v>0.08836118591159597</v>
      </c>
      <c r="Q59" s="25">
        <v>0.004046176211162395</v>
      </c>
      <c r="R59" s="25">
        <v>0.0023057824413781473</v>
      </c>
      <c r="S59" s="26">
        <f>+Q59/R59</f>
        <v>1.7547953087647024</v>
      </c>
      <c r="T59" s="26">
        <f>+IF(S59&lt;0.7,0.7,IF(S59&gt;1.3,1.3,S59))</f>
        <v>1.3</v>
      </c>
      <c r="U59" s="26">
        <v>1.0562006976742884</v>
      </c>
      <c r="V59" s="27">
        <f>+O59/N59*(C59-19600000)</f>
        <v>4220607.599953203</v>
      </c>
      <c r="W59" s="27">
        <f>+V59*(T59-1)</f>
        <v>1266182.2799859613</v>
      </c>
      <c r="X59" s="27">
        <f>+(U59-1)*(V59+W59)</f>
        <v>308361.419244806</v>
      </c>
      <c r="Y59" s="27">
        <v>0</v>
      </c>
      <c r="Z59" s="27">
        <v>0</v>
      </c>
      <c r="AA59" s="54">
        <f>SUM(V59:Z59)</f>
        <v>5795151.299183971</v>
      </c>
    </row>
    <row r="60" spans="1:27" ht="12.75">
      <c r="A60" s="18" t="s">
        <v>21</v>
      </c>
      <c r="B60" s="19" t="s">
        <v>67</v>
      </c>
      <c r="C60" s="11">
        <v>529601772.70754766</v>
      </c>
      <c r="D60" s="12">
        <v>46339.575915193454</v>
      </c>
      <c r="E60" s="10">
        <v>1.1114465812153522</v>
      </c>
      <c r="F60" s="12">
        <f>+D60*E60</f>
        <v>51503.963225911044</v>
      </c>
      <c r="G60" s="13">
        <v>-34.170886481635804</v>
      </c>
      <c r="H60" s="13">
        <v>30.29404918330699</v>
      </c>
      <c r="I60" s="13">
        <v>11.457628322232555</v>
      </c>
      <c r="J60" s="13">
        <f>+IF(I60&gt;10,10,I60)</f>
        <v>10</v>
      </c>
      <c r="K60" s="13">
        <f>-2.211-(0.131*G60)+(0.152*H60)+(0.392*J60)</f>
        <v>10.790081604956953</v>
      </c>
      <c r="L60" s="12">
        <f>+K60/100*F60</f>
        <v>5557.319661862821</v>
      </c>
      <c r="M60" s="12">
        <v>399363.24823274557</v>
      </c>
      <c r="N60" s="12">
        <v>419327.1852391793</v>
      </c>
      <c r="O60" s="12">
        <f>+N60/M60*L60</f>
        <v>5835.126846537427</v>
      </c>
      <c r="P60" s="14">
        <f>+O60/F60</f>
        <v>0.11329471522303826</v>
      </c>
      <c r="Q60" s="15">
        <v>0.003672359074819251</v>
      </c>
      <c r="R60" s="15">
        <v>0.0023057824413781473</v>
      </c>
      <c r="S60" s="16">
        <f>+Q60/R60</f>
        <v>1.5926737097643575</v>
      </c>
      <c r="T60" s="16">
        <f>+IF(S60&lt;0.7,0.7,IF(S60&gt;1.3,1.3,S60))</f>
        <v>1.3</v>
      </c>
      <c r="U60" s="16">
        <v>1.0562006976742884</v>
      </c>
      <c r="V60" s="17">
        <f>+O60/N60*(C60-19600000)</f>
        <v>7096904.614018901</v>
      </c>
      <c r="W60" s="17">
        <f>+V60*(T60-1)</f>
        <v>2129071.3842056706</v>
      </c>
      <c r="X60" s="17">
        <f>+(U60-1)*(V60+W60)</f>
        <v>518506.28782646</v>
      </c>
      <c r="Y60" s="17">
        <v>0</v>
      </c>
      <c r="Z60" s="17">
        <v>0</v>
      </c>
      <c r="AA60" s="53">
        <f>SUM(V60:Z60)</f>
        <v>9744482.286051031</v>
      </c>
    </row>
    <row r="61" spans="1:27" ht="12.75">
      <c r="A61" s="28" t="s">
        <v>21</v>
      </c>
      <c r="B61" s="29" t="s">
        <v>52</v>
      </c>
      <c r="C61" s="21">
        <v>529601772.70754766</v>
      </c>
      <c r="D61" s="22">
        <v>53362.835789417055</v>
      </c>
      <c r="E61" s="20">
        <v>1.1114465812153522</v>
      </c>
      <c r="F61" s="22">
        <f>+D61*E61</f>
        <v>59309.941402103825</v>
      </c>
      <c r="G61" s="23">
        <v>-36.83802634978044</v>
      </c>
      <c r="H61" s="23">
        <v>33.844976755457814</v>
      </c>
      <c r="I61" s="23">
        <v>11.94295900178253</v>
      </c>
      <c r="J61" s="23">
        <f>+IF(I61&gt;10,10,I61)</f>
        <v>10</v>
      </c>
      <c r="K61" s="23">
        <f>-2.211-(0.131*G61)+(0.152*H61)+(0.392*J61)</f>
        <v>11.679217918650826</v>
      </c>
      <c r="L61" s="22">
        <f>+K61/100*F61</f>
        <v>6926.937303775815</v>
      </c>
      <c r="M61" s="22">
        <v>399363.24823274557</v>
      </c>
      <c r="N61" s="22">
        <v>419327.1852391793</v>
      </c>
      <c r="O61" s="22">
        <f>+N61/M61*L61</f>
        <v>7273.210879504302</v>
      </c>
      <c r="P61" s="24">
        <f>+O61/F61</f>
        <v>0.12263055244303966</v>
      </c>
      <c r="Q61" s="25">
        <v>0.01341765606686383</v>
      </c>
      <c r="R61" s="25">
        <v>0.0023057824413781473</v>
      </c>
      <c r="S61" s="26">
        <f>+Q61/R61</f>
        <v>5.819133594774105</v>
      </c>
      <c r="T61" s="26">
        <f>+IF(S61&lt;0.7,0.7,IF(S61&gt;1.3,1.3,S61))</f>
        <v>1.3</v>
      </c>
      <c r="U61" s="26">
        <v>1.0562006976742884</v>
      </c>
      <c r="V61" s="27">
        <f>+O61/N61*(C61-19600000)</f>
        <v>8845957.458511177</v>
      </c>
      <c r="W61" s="27">
        <f>+V61*(T61-1)</f>
        <v>2653787.2375533534</v>
      </c>
      <c r="X61" s="27">
        <f>+(U61-1)*(V61+W61)</f>
        <v>646293.674995024</v>
      </c>
      <c r="Y61" s="27">
        <v>0</v>
      </c>
      <c r="Z61" s="27">
        <v>0</v>
      </c>
      <c r="AA61" s="54">
        <f>SUM(V61:Z61)</f>
        <v>12146038.371059556</v>
      </c>
    </row>
    <row r="62" spans="1:27" ht="12.75">
      <c r="A62" s="18" t="s">
        <v>21</v>
      </c>
      <c r="B62" s="19" t="s">
        <v>53</v>
      </c>
      <c r="C62" s="11">
        <v>529601772.70754766</v>
      </c>
      <c r="D62" s="12">
        <v>27309.256409827995</v>
      </c>
      <c r="E62" s="10">
        <v>1.1114465812153522</v>
      </c>
      <c r="F62" s="12">
        <f>+D62*E62</f>
        <v>30352.779672236768</v>
      </c>
      <c r="G62" s="13">
        <v>-26.946012814819515</v>
      </c>
      <c r="H62" s="13">
        <v>30.335417808868787</v>
      </c>
      <c r="I62" s="13">
        <v>8.531849979968563</v>
      </c>
      <c r="J62" s="13">
        <f>+IF(I62&gt;10,10,I62)</f>
        <v>8.531849979968563</v>
      </c>
      <c r="K62" s="13">
        <f>-2.211-(0.131*G62)+(0.152*H62)+(0.392*J62)</f>
        <v>9.274396377837089</v>
      </c>
      <c r="L62" s="12">
        <f>+K62/100*F62</f>
        <v>2815.037098494799</v>
      </c>
      <c r="M62" s="12">
        <v>399363.24823274557</v>
      </c>
      <c r="N62" s="12">
        <v>419327.1852391793</v>
      </c>
      <c r="O62" s="12">
        <f>+N62/M62*L62</f>
        <v>2955.759169325843</v>
      </c>
      <c r="P62" s="14">
        <f>+O62/F62</f>
        <v>0.09738018070316741</v>
      </c>
      <c r="Q62" s="15">
        <v>0.0004294565637821437</v>
      </c>
      <c r="R62" s="15">
        <v>0.0023057824413781473</v>
      </c>
      <c r="S62" s="16">
        <f>+Q62/R62</f>
        <v>0.1862519880780517</v>
      </c>
      <c r="T62" s="16">
        <f>+IF(S62&lt;0.7,0.7,IF(S62&gt;1.3,1.3,S62))</f>
        <v>0.7</v>
      </c>
      <c r="U62" s="16">
        <v>1.0562006976742884</v>
      </c>
      <c r="V62" s="17">
        <f>+O62/N62*(C62-19600000)</f>
        <v>3594907.4353310554</v>
      </c>
      <c r="W62" s="17">
        <f>+V62*(T62-1)</f>
        <v>-1078472.2305993168</v>
      </c>
      <c r="X62" s="17">
        <f>+(U62-1)*(V62+W62)</f>
        <v>141425.4141580644</v>
      </c>
      <c r="Y62" s="17">
        <v>0</v>
      </c>
      <c r="Z62" s="17">
        <v>0</v>
      </c>
      <c r="AA62" s="53">
        <f>SUM(V62:Z62)</f>
        <v>2657860.618889803</v>
      </c>
    </row>
    <row r="63" spans="1:27" ht="12.75">
      <c r="A63" s="28" t="s">
        <v>21</v>
      </c>
      <c r="B63" s="29" t="s">
        <v>54</v>
      </c>
      <c r="C63" s="21">
        <v>529601772.70754766</v>
      </c>
      <c r="D63" s="22">
        <v>25709.986381908435</v>
      </c>
      <c r="E63" s="20">
        <v>1.1114465812153522</v>
      </c>
      <c r="F63" s="22">
        <f>+D63*E63</f>
        <v>28575.276467265394</v>
      </c>
      <c r="G63" s="23">
        <v>-22.949825678338648</v>
      </c>
      <c r="H63" s="23">
        <v>39.963167458400676</v>
      </c>
      <c r="I63" s="23">
        <v>9.516757348443383</v>
      </c>
      <c r="J63" s="23">
        <f>+IF(I63&gt;10,10,I63)</f>
        <v>9.516757348443383</v>
      </c>
      <c r="K63" s="23">
        <f>-2.211-(0.131*G63)+(0.152*H63)+(0.392*J63)</f>
        <v>10.600397498129073</v>
      </c>
      <c r="L63" s="22">
        <f>+K63/100*F63</f>
        <v>3029.0928917194665</v>
      </c>
      <c r="M63" s="22">
        <v>399363.24823274557</v>
      </c>
      <c r="N63" s="22">
        <v>419327.1852391793</v>
      </c>
      <c r="O63" s="22">
        <f>+N63/M63*L63</f>
        <v>3180.5154874253203</v>
      </c>
      <c r="P63" s="24">
        <f>+O63/F63</f>
        <v>0.11130305217059866</v>
      </c>
      <c r="Q63" s="25">
        <v>0.02314186380991911</v>
      </c>
      <c r="R63" s="25">
        <v>0.0023057824413781473</v>
      </c>
      <c r="S63" s="26">
        <f>+Q63/R63</f>
        <v>10.036447235710325</v>
      </c>
      <c r="T63" s="26">
        <f>+IF(S63&lt;0.7,0.7,IF(S63&gt;1.3,1.3,S63))</f>
        <v>1.3</v>
      </c>
      <c r="U63" s="26">
        <v>1.0562006976742884</v>
      </c>
      <c r="V63" s="27">
        <f>+O63/N63*(C63-19600000)</f>
        <v>3868264.6720973137</v>
      </c>
      <c r="W63" s="27">
        <f>+V63*(T63-1)</f>
        <v>1160479.4016291944</v>
      </c>
      <c r="X63" s="27">
        <f>+(U63-1)*(V63+W63)</f>
        <v>282618.92536887276</v>
      </c>
      <c r="Y63" s="27">
        <v>0</v>
      </c>
      <c r="Z63" s="27">
        <v>0</v>
      </c>
      <c r="AA63" s="54">
        <f>SUM(V63:Z63)</f>
        <v>5311362.99909538</v>
      </c>
    </row>
    <row r="64" spans="1:27" ht="12.75">
      <c r="A64" s="18" t="s">
        <v>21</v>
      </c>
      <c r="B64" s="19" t="s">
        <v>55</v>
      </c>
      <c r="C64" s="11">
        <v>529601772.70754766</v>
      </c>
      <c r="D64" s="12">
        <v>18084.909939323858</v>
      </c>
      <c r="E64" s="10">
        <v>1.1114465812153522</v>
      </c>
      <c r="F64" s="12">
        <f>+D64*E64</f>
        <v>20100.411323649045</v>
      </c>
      <c r="G64" s="13">
        <v>-16.950038184814495</v>
      </c>
      <c r="H64" s="13">
        <v>29.13344144280031</v>
      </c>
      <c r="I64" s="13">
        <v>5.965857387252937</v>
      </c>
      <c r="J64" s="13">
        <f>+IF(I64&gt;10,10,I64)</f>
        <v>5.965857387252937</v>
      </c>
      <c r="K64" s="13">
        <f>-2.211-(0.131*G64)+(0.152*H64)+(0.392*J64)</f>
        <v>6.776354197319497</v>
      </c>
      <c r="L64" s="12">
        <f>+K64/100*F64</f>
        <v>1362.0750664085754</v>
      </c>
      <c r="M64" s="12">
        <v>399363.24823274557</v>
      </c>
      <c r="N64" s="12">
        <v>419327.1852391793</v>
      </c>
      <c r="O64" s="12">
        <f>+N64/M64*L64</f>
        <v>1430.164408490367</v>
      </c>
      <c r="P64" s="14">
        <f>+O64/F64</f>
        <v>0.0711510021094799</v>
      </c>
      <c r="Q64" s="15">
        <v>0.0034947798423879406</v>
      </c>
      <c r="R64" s="15">
        <v>0.0023057824413781473</v>
      </c>
      <c r="S64" s="16">
        <f>+Q64/R64</f>
        <v>1.5156589709734885</v>
      </c>
      <c r="T64" s="16">
        <f>+IF(S64&lt;0.7,0.7,IF(S64&gt;1.3,1.3,S64))</f>
        <v>1.3</v>
      </c>
      <c r="U64" s="16">
        <v>1.0562006976742884</v>
      </c>
      <c r="V64" s="17">
        <f>+O64/N64*(C64-19600000)</f>
        <v>1739420.6940751886</v>
      </c>
      <c r="W64" s="17">
        <f>+V64*(T64-1)</f>
        <v>521826.2082225567</v>
      </c>
      <c r="X64" s="17">
        <f>+(U64-1)*(V64+W64)</f>
        <v>127083.65352295668</v>
      </c>
      <c r="Y64" s="17">
        <v>0</v>
      </c>
      <c r="Z64" s="17">
        <v>0</v>
      </c>
      <c r="AA64" s="53">
        <f>SUM(V64:Z64)</f>
        <v>2388330.555820702</v>
      </c>
    </row>
    <row r="65" spans="1:27" ht="12.75">
      <c r="A65" s="28" t="s">
        <v>21</v>
      </c>
      <c r="B65" s="29" t="s">
        <v>68</v>
      </c>
      <c r="C65" s="21">
        <v>529601772.70754766</v>
      </c>
      <c r="D65" s="22">
        <v>442605.36060153844</v>
      </c>
      <c r="E65" s="20">
        <v>1.1114465812153522</v>
      </c>
      <c r="F65" s="22">
        <f>+D65*E65</f>
        <v>491932.21486816806</v>
      </c>
      <c r="G65" s="23">
        <v>-15.392449474436363</v>
      </c>
      <c r="H65" s="23">
        <v>22.65923571796043</v>
      </c>
      <c r="I65" s="23">
        <v>8.437867212728323</v>
      </c>
      <c r="J65" s="23">
        <f>+IF(I65&gt;10,10,I65)</f>
        <v>8.437867212728323</v>
      </c>
      <c r="K65" s="23">
        <f>-2.211-(0.131*G65)+(0.152*H65)+(0.392*J65)</f>
        <v>6.557258657670651</v>
      </c>
      <c r="L65" s="22">
        <f>+K65/100*F65</f>
        <v>32257.26774931394</v>
      </c>
      <c r="M65" s="22">
        <v>399363.24823274557</v>
      </c>
      <c r="N65" s="22">
        <v>419327.1852391793</v>
      </c>
      <c r="O65" s="22">
        <f>+N65/M65*L65</f>
        <v>33869.789843414255</v>
      </c>
      <c r="P65" s="24">
        <f>+O65/F65</f>
        <v>0.06885052212425437</v>
      </c>
      <c r="Q65" s="25">
        <v>0.0016877635598758869</v>
      </c>
      <c r="R65" s="25">
        <v>0.0023057824413781473</v>
      </c>
      <c r="S65" s="26">
        <f>+Q65/R65</f>
        <v>0.731969994041209</v>
      </c>
      <c r="T65" s="26">
        <f>+IF(S65&lt;0.7,0.7,IF(S65&gt;1.3,1.3,S65))</f>
        <v>0.731969994041209</v>
      </c>
      <c r="U65" s="26">
        <v>1.0562006976742884</v>
      </c>
      <c r="V65" s="27">
        <f>+O65/N65*(C65-19600000)</f>
        <v>41193734.79570774</v>
      </c>
      <c r="W65" s="27">
        <f>+V65*(T65-1)</f>
        <v>-11041156.982758403</v>
      </c>
      <c r="X65" s="27">
        <f>+(U65-1)*(V65+W65)</f>
        <v>1694595.909766021</v>
      </c>
      <c r="Y65" s="27">
        <v>19599999.999999996</v>
      </c>
      <c r="Z65" s="27">
        <v>93624332</v>
      </c>
      <c r="AA65" s="54">
        <f>SUM(V65:Z65)</f>
        <v>145071505.72271535</v>
      </c>
    </row>
    <row r="66" spans="1:27" ht="12.75">
      <c r="A66" s="18" t="s">
        <v>69</v>
      </c>
      <c r="B66" s="19" t="s">
        <v>73</v>
      </c>
      <c r="C66" s="11">
        <v>53053032.219779365</v>
      </c>
      <c r="D66" s="12">
        <v>51810.425379765926</v>
      </c>
      <c r="E66" s="10">
        <v>1.6158959459239532</v>
      </c>
      <c r="F66" s="12">
        <f>+D66*E66</f>
        <v>83720.25632775926</v>
      </c>
      <c r="G66" s="13">
        <v>-0.0029959393622658453</v>
      </c>
      <c r="H66" s="13">
        <v>31.389163654210385</v>
      </c>
      <c r="I66" s="13">
        <v>5.781103522915923</v>
      </c>
      <c r="J66" s="13">
        <f>+IF(I66&gt;10,10,I66)</f>
        <v>5.781103522915923</v>
      </c>
      <c r="K66" s="13">
        <f>-2.211-(0.131*G66)+(0.152*H66)+(0.392*J66)</f>
        <v>4.8267379244794775</v>
      </c>
      <c r="L66" s="12">
        <f>+K66/100*F66</f>
        <v>4040.9573626433853</v>
      </c>
      <c r="M66" s="12">
        <v>38453.99867765581</v>
      </c>
      <c r="N66" s="12">
        <v>54050.96938200858</v>
      </c>
      <c r="O66" s="12">
        <f>+N66/M66*L66</f>
        <v>5679.972699670221</v>
      </c>
      <c r="P66" s="14">
        <f>+O66/F66</f>
        <v>0.0678446644672647</v>
      </c>
      <c r="Q66" s="15">
        <v>0.016935218538292707</v>
      </c>
      <c r="R66" s="15">
        <v>0.00876135392484835</v>
      </c>
      <c r="S66" s="16">
        <f>+Q66/R66</f>
        <v>1.9329453739178604</v>
      </c>
      <c r="T66" s="16">
        <f>+IF(S66&lt;0.7,0.7,IF(S66&gt;1.3,1.3,S66))</f>
        <v>1.3</v>
      </c>
      <c r="U66" s="16">
        <v>1.0065981259360077</v>
      </c>
      <c r="V66" s="17">
        <f>+O66/N66*(C66-19600000)</f>
        <v>3515428.3429518403</v>
      </c>
      <c r="W66" s="17">
        <f>+V66*(T66-1)</f>
        <v>1054628.5028855521</v>
      </c>
      <c r="X66" s="17">
        <f>+(U66-1)*(V66+W66)</f>
        <v>30153.81060354936</v>
      </c>
      <c r="Y66" s="17">
        <v>0</v>
      </c>
      <c r="Z66" s="17">
        <v>0</v>
      </c>
      <c r="AA66" s="53">
        <f>SUM(V66:Z66)</f>
        <v>4600210.656440942</v>
      </c>
    </row>
    <row r="67" spans="1:27" ht="12.75">
      <c r="A67" s="28" t="s">
        <v>69</v>
      </c>
      <c r="B67" s="29" t="s">
        <v>70</v>
      </c>
      <c r="C67" s="21">
        <v>53053032.219779365</v>
      </c>
      <c r="D67" s="22">
        <v>42628.373165482524</v>
      </c>
      <c r="E67" s="20">
        <v>1.6158959459239532</v>
      </c>
      <c r="F67" s="22">
        <f>+D67*E67</f>
        <v>68883.01537943665</v>
      </c>
      <c r="G67" s="23">
        <v>0</v>
      </c>
      <c r="H67" s="23">
        <v>34.98094068386823</v>
      </c>
      <c r="I67" s="23">
        <v>6.63131904124699</v>
      </c>
      <c r="J67" s="23">
        <f>+IF(I67&gt;10,10,I67)</f>
        <v>6.63131904124699</v>
      </c>
      <c r="K67" s="23">
        <f>-2.211-(0.131*G67)+(0.152*H67)+(0.392*J67)</f>
        <v>5.705580048116792</v>
      </c>
      <c r="L67" s="22">
        <f>+K67/100*F67</f>
        <v>3930.1755820303583</v>
      </c>
      <c r="M67" s="22">
        <v>38453.99867765581</v>
      </c>
      <c r="N67" s="22">
        <v>54050.96938200858</v>
      </c>
      <c r="O67" s="22">
        <f>+N67/M67*L67</f>
        <v>5524.257745753648</v>
      </c>
      <c r="P67" s="24">
        <f>+O67/F67</f>
        <v>0.08019767594847163</v>
      </c>
      <c r="Q67" s="25">
        <v>0.02834319086430398</v>
      </c>
      <c r="R67" s="25">
        <v>0.00876135392484835</v>
      </c>
      <c r="S67" s="26">
        <f>+Q67/R67</f>
        <v>3.2350240736102407</v>
      </c>
      <c r="T67" s="26">
        <f>+IF(S67&lt;0.7,0.7,IF(S67&gt;1.3,1.3,S67))</f>
        <v>1.3</v>
      </c>
      <c r="U67" s="26">
        <v>1.0065981259360077</v>
      </c>
      <c r="V67" s="27">
        <f>+O67/N67*(C67-19600000)</f>
        <v>3419053.80184682</v>
      </c>
      <c r="W67" s="27">
        <f>+V67*(T67-1)</f>
        <v>1025716.1405540461</v>
      </c>
      <c r="X67" s="27">
        <f>+(U67-1)*(V67+W67)</f>
        <v>29327.151836542722</v>
      </c>
      <c r="Y67" s="27">
        <v>0</v>
      </c>
      <c r="Z67" s="27">
        <v>0</v>
      </c>
      <c r="AA67" s="54">
        <f>SUM(V67:Z67)</f>
        <v>4474097.094237409</v>
      </c>
    </row>
    <row r="68" spans="1:27" ht="12.75">
      <c r="A68" s="18" t="s">
        <v>69</v>
      </c>
      <c r="B68" s="19" t="s">
        <v>71</v>
      </c>
      <c r="C68" s="11">
        <v>53053032.219779365</v>
      </c>
      <c r="D68" s="12">
        <v>54473.831068435335</v>
      </c>
      <c r="E68" s="10">
        <v>1.6158959459239532</v>
      </c>
      <c r="F68" s="12">
        <f>+D68*E68</f>
        <v>88024.04278243094</v>
      </c>
      <c r="G68" s="13">
        <v>-0.5478723404255325</v>
      </c>
      <c r="H68" s="13">
        <v>23.95194454069895</v>
      </c>
      <c r="I68" s="13">
        <v>6.110931523086059</v>
      </c>
      <c r="J68" s="13">
        <f>+IF(I68&gt;10,10,I68)</f>
        <v>6.110931523086059</v>
      </c>
      <c r="K68" s="13">
        <f>-2.211-(0.131*G68)+(0.152*H68)+(0.392*J68)</f>
        <v>3.8969520038317205</v>
      </c>
      <c r="L68" s="12">
        <f>+K68/100*F68</f>
        <v>3430.254699063634</v>
      </c>
      <c r="M68" s="12">
        <v>38453.99867765581</v>
      </c>
      <c r="N68" s="12">
        <v>54050.96938200858</v>
      </c>
      <c r="O68" s="12">
        <f>+N68/M68*L68</f>
        <v>4821.568577712403</v>
      </c>
      <c r="P68" s="14">
        <f>+O68/F68</f>
        <v>0.0547755865931979</v>
      </c>
      <c r="Q68" s="15">
        <v>0.012172597659647273</v>
      </c>
      <c r="R68" s="15">
        <v>0.00876135392484835</v>
      </c>
      <c r="S68" s="16">
        <f>+Q68/R68</f>
        <v>1.38935120805064</v>
      </c>
      <c r="T68" s="16">
        <f>+IF(S68&lt;0.7,0.7,IF(S68&gt;1.3,1.3,S68))</f>
        <v>1.3</v>
      </c>
      <c r="U68" s="16">
        <v>1.0065981259360077</v>
      </c>
      <c r="V68" s="17">
        <f>+O68/N68*(C68-19600000)</f>
        <v>2984147.9408096946</v>
      </c>
      <c r="W68" s="17">
        <f>+V68*(T68-1)</f>
        <v>895244.3822429085</v>
      </c>
      <c r="X68" s="17">
        <f>+(U68-1)*(V68+W68)</f>
        <v>25596.71910268264</v>
      </c>
      <c r="Y68" s="17">
        <v>0</v>
      </c>
      <c r="Z68" s="17">
        <v>0</v>
      </c>
      <c r="AA68" s="53">
        <f>SUM(V68:Z68)</f>
        <v>3904989.0421552854</v>
      </c>
    </row>
    <row r="69" spans="1:27" ht="12.75">
      <c r="A69" s="28" t="s">
        <v>69</v>
      </c>
      <c r="B69" s="29" t="s">
        <v>72</v>
      </c>
      <c r="C69" s="21">
        <v>53053032.219779365</v>
      </c>
      <c r="D69" s="22">
        <v>84024</v>
      </c>
      <c r="E69" s="20">
        <v>1.6158959459239532</v>
      </c>
      <c r="F69" s="22">
        <f>+D69*E69</f>
        <v>135774.04096031425</v>
      </c>
      <c r="G69" s="23">
        <v>0</v>
      </c>
      <c r="H69" s="23">
        <v>25.207083690374173</v>
      </c>
      <c r="I69" s="23">
        <v>5.86816969066677</v>
      </c>
      <c r="J69" s="23">
        <f>+IF(I69&gt;10,10,I69)</f>
        <v>5.86816969066677</v>
      </c>
      <c r="K69" s="23">
        <f>-2.211-(0.131*G69)+(0.152*H69)+(0.392*J69)</f>
        <v>3.920799239678248</v>
      </c>
      <c r="L69" s="22">
        <f>+K69/100*F69</f>
        <v>5323.427565652434</v>
      </c>
      <c r="M69" s="22">
        <v>38453.99867765581</v>
      </c>
      <c r="N69" s="22">
        <v>54050.96938200858</v>
      </c>
      <c r="O69" s="22">
        <f>+N69/M69*L69</f>
        <v>7482.613778878947</v>
      </c>
      <c r="P69" s="24">
        <f>+O69/F69</f>
        <v>0.05511078351911217</v>
      </c>
      <c r="Q69" s="25">
        <v>0.011902992244745543</v>
      </c>
      <c r="R69" s="25">
        <v>0.00876135392484835</v>
      </c>
      <c r="S69" s="26">
        <f>+Q69/R69</f>
        <v>1.3585790902690387</v>
      </c>
      <c r="T69" s="26">
        <f>+IF(S69&lt;0.7,0.7,IF(S69&gt;1.3,1.3,S69))</f>
        <v>1.3</v>
      </c>
      <c r="U69" s="26">
        <v>1.0065981259360077</v>
      </c>
      <c r="V69" s="27">
        <f>+O69/N69*(C69-19600000)</f>
        <v>4631112.497980892</v>
      </c>
      <c r="W69" s="27">
        <f>+V69*(T69-1)</f>
        <v>1389333.7493942678</v>
      </c>
      <c r="X69" s="27">
        <f>+(U69-1)*(V69+W69)</f>
        <v>39723.66253114642</v>
      </c>
      <c r="Y69" s="27">
        <v>0</v>
      </c>
      <c r="Z69" s="27">
        <v>0</v>
      </c>
      <c r="AA69" s="54">
        <f>SUM(V69:Z69)</f>
        <v>6060169.909906306</v>
      </c>
    </row>
    <row r="70" spans="1:27" ht="12.75">
      <c r="A70" s="18" t="s">
        <v>69</v>
      </c>
      <c r="B70" s="19" t="s">
        <v>74</v>
      </c>
      <c r="C70" s="11">
        <v>53053032.219779365</v>
      </c>
      <c r="D70" s="12">
        <v>201310.79360363545</v>
      </c>
      <c r="E70" s="10">
        <v>1.6158959459239532</v>
      </c>
      <c r="F70" s="12">
        <f>+D70*E70</f>
        <v>325297.2952548482</v>
      </c>
      <c r="G70" s="13">
        <v>-0.4083968023785953</v>
      </c>
      <c r="H70" s="13">
        <v>20.62071800494439</v>
      </c>
      <c r="I70" s="13">
        <v>5.045407941870033</v>
      </c>
      <c r="J70" s="13">
        <f>+IF(I70&gt;10,10,I70)</f>
        <v>5.045407941870033</v>
      </c>
      <c r="K70" s="13">
        <f>-2.211-(0.131*G70)+(0.152*H70)+(0.392*J70)</f>
        <v>2.954649031076196</v>
      </c>
      <c r="L70" s="12">
        <f>+K70/100*F70</f>
        <v>9611.393382364446</v>
      </c>
      <c r="M70" s="12">
        <v>38453.99867765581</v>
      </c>
      <c r="N70" s="12">
        <v>54050.96938200858</v>
      </c>
      <c r="O70" s="12">
        <f>+N70/M70*L70</f>
        <v>13509.781746845632</v>
      </c>
      <c r="P70" s="14">
        <f>+O70/F70</f>
        <v>0.04153056894082578</v>
      </c>
      <c r="Q70" s="15">
        <v>0.006130131458948363</v>
      </c>
      <c r="R70" s="15">
        <v>0.00876135392484835</v>
      </c>
      <c r="S70" s="16">
        <f>+Q70/R70</f>
        <v>0.699678555566909</v>
      </c>
      <c r="T70" s="16">
        <f>+IF(S70&lt;0.7,0.7,IF(S70&gt;1.3,1.3,S70))</f>
        <v>0.7</v>
      </c>
      <c r="U70" s="16">
        <v>1.0065981259360077</v>
      </c>
      <c r="V70" s="17">
        <f>+O70/N70*(C70-19600000)</f>
        <v>8361425.691836861</v>
      </c>
      <c r="W70" s="17">
        <f>+V70*(T70-1)</f>
        <v>-2508427.707551059</v>
      </c>
      <c r="X70" s="17">
        <f>+(U70-1)*(V70+W70)</f>
        <v>38618.817803517086</v>
      </c>
      <c r="Y70" s="17">
        <v>19600000</v>
      </c>
      <c r="Z70" s="17">
        <v>8521949</v>
      </c>
      <c r="AA70" s="53">
        <f>SUM(V70:Z70)</f>
        <v>34013565.80208932</v>
      </c>
    </row>
    <row r="71" spans="1:27" ht="12.75">
      <c r="A71" s="28" t="s">
        <v>75</v>
      </c>
      <c r="B71" s="29" t="s">
        <v>77</v>
      </c>
      <c r="C71" s="21">
        <v>25043384.61272887</v>
      </c>
      <c r="D71" s="22">
        <v>247128</v>
      </c>
      <c r="E71" s="20">
        <v>1.7284192807281484</v>
      </c>
      <c r="F71" s="22">
        <f>+D71*E71</f>
        <v>427140.80000778585</v>
      </c>
      <c r="G71" s="23">
        <v>-1.027442938896372</v>
      </c>
      <c r="H71" s="23">
        <v>16.47081674274058</v>
      </c>
      <c r="I71" s="23">
        <v>5.61922482377326</v>
      </c>
      <c r="J71" s="23">
        <f>+IF(I71&gt;10,10,I71)</f>
        <v>5.61922482377326</v>
      </c>
      <c r="K71" s="23">
        <f>-2.211-(0.131*G71)+(0.152*H71)+(0.392*J71)</f>
        <v>2.6298953008111114</v>
      </c>
      <c r="L71" s="22">
        <f>+K71/100*F71</f>
        <v>11233.355827251748</v>
      </c>
      <c r="M71" s="22">
        <v>26389.824048815135</v>
      </c>
      <c r="N71" s="22">
        <v>26577.144932925523</v>
      </c>
      <c r="O71" s="22">
        <f>+N71/M71*L71</f>
        <v>11313.092703905226</v>
      </c>
      <c r="P71" s="24">
        <f>+O71/F71</f>
        <v>0.026485628869213646</v>
      </c>
      <c r="Q71" s="25">
        <v>0.0006997439543308373</v>
      </c>
      <c r="R71" s="25">
        <v>0.006356061541781495</v>
      </c>
      <c r="S71" s="26">
        <f>+Q71/R71</f>
        <v>0.11009080855040164</v>
      </c>
      <c r="T71" s="26">
        <f>+IF(S71&lt;0.7,0.7,IF(S71&gt;1.3,1.3,S71))</f>
        <v>0.7</v>
      </c>
      <c r="U71" s="26">
        <v>1.0958016803245776</v>
      </c>
      <c r="V71" s="27">
        <f>+O71/N71*(C71-19600000)</f>
        <v>2317085.40937073</v>
      </c>
      <c r="W71" s="27">
        <f>+V71*(T71-1)</f>
        <v>-695125.6228112192</v>
      </c>
      <c r="X71" s="27">
        <f>+(U71-1)*(V71+W71)</f>
        <v>155386.47297129437</v>
      </c>
      <c r="Y71" s="27">
        <v>19600000</v>
      </c>
      <c r="Z71" s="27">
        <v>3666038</v>
      </c>
      <c r="AA71" s="54">
        <f>SUM(V71:Z71)</f>
        <v>25043384.259530805</v>
      </c>
    </row>
    <row r="72" spans="1:27" ht="12.75">
      <c r="A72" s="18" t="s">
        <v>78</v>
      </c>
      <c r="B72" s="19" t="s">
        <v>79</v>
      </c>
      <c r="C72" s="11">
        <v>2836383.5012638276</v>
      </c>
      <c r="D72" s="12">
        <v>77961</v>
      </c>
      <c r="E72" s="10">
        <v>1.3267611262482597</v>
      </c>
      <c r="F72" s="12">
        <f>+D72*E72</f>
        <v>103435.62416344057</v>
      </c>
      <c r="G72" s="13">
        <v>-9.141817663004723</v>
      </c>
      <c r="H72" s="13">
        <v>17.887148702556406</v>
      </c>
      <c r="I72" s="13">
        <v>6.688807265485634</v>
      </c>
      <c r="J72" s="13">
        <f>+IF(I72&gt;10,10,I72)</f>
        <v>6.688807265485634</v>
      </c>
      <c r="K72" s="13">
        <f>-2.211-(0.131*G72)+(0.152*H72)+(0.392*J72)</f>
        <v>4.327437164712562</v>
      </c>
      <c r="L72" s="12">
        <f>+K72/100*F72</f>
        <v>4476.111641601134</v>
      </c>
      <c r="M72" s="12">
        <v>4476.111641601135</v>
      </c>
      <c r="N72" s="12">
        <v>3099.372477386278</v>
      </c>
      <c r="O72" s="12">
        <f>+N72/M72*L72</f>
        <v>3099.3724773862778</v>
      </c>
      <c r="P72" s="14">
        <f>+O72/F72</f>
        <v>0.029964265236983548</v>
      </c>
      <c r="Q72" s="15">
        <v>0.006600108305742024</v>
      </c>
      <c r="R72" s="15">
        <v>0.006600108305742024</v>
      </c>
      <c r="S72" s="16">
        <f>+Q72/R72</f>
        <v>1</v>
      </c>
      <c r="T72" s="16">
        <f>+IF(S72&lt;0.7,0.7,IF(S72&gt;1.3,1.3,S72))</f>
        <v>1</v>
      </c>
      <c r="U72" s="16">
        <v>1</v>
      </c>
      <c r="V72" s="17">
        <f>+O72/N72*(C72)</f>
        <v>2836383.501263827</v>
      </c>
      <c r="W72" s="17">
        <f>+V72*(T72-1)</f>
        <v>0</v>
      </c>
      <c r="X72" s="17">
        <f>+(U72-1)*(V72+W72)</f>
        <v>0</v>
      </c>
      <c r="Y72" s="17">
        <v>0</v>
      </c>
      <c r="Z72" s="17">
        <v>0</v>
      </c>
      <c r="AA72" s="53">
        <f>SUM(V72:Z72)</f>
        <v>2836383.501263827</v>
      </c>
    </row>
    <row r="73" spans="1:27" ht="12.75">
      <c r="A73" s="28" t="s">
        <v>80</v>
      </c>
      <c r="B73" s="29" t="s">
        <v>81</v>
      </c>
      <c r="C73" s="21">
        <v>19600000</v>
      </c>
      <c r="D73" s="22">
        <v>34006.95658322902</v>
      </c>
      <c r="E73" s="20">
        <v>1.9457641097416183</v>
      </c>
      <c r="F73" s="22">
        <f>+D73*E73</f>
        <v>66169.51560118847</v>
      </c>
      <c r="G73" s="23">
        <v>0</v>
      </c>
      <c r="H73" s="23">
        <v>21.737802609553068</v>
      </c>
      <c r="I73" s="23">
        <v>4.282763819031367</v>
      </c>
      <c r="J73" s="23">
        <f>+IF(I73&gt;10,10,I73)</f>
        <v>4.282763819031367</v>
      </c>
      <c r="K73" s="23">
        <f>-2.211-(0.131*G73)+(0.152*H73)+(0.392*J73)</f>
        <v>2.7719894137123626</v>
      </c>
      <c r="L73" s="22">
        <f>+K73/100*F73</f>
        <v>1834.2119675696945</v>
      </c>
      <c r="M73" s="22">
        <v>6489.695125595921</v>
      </c>
      <c r="N73" s="22">
        <v>6173.744464467797</v>
      </c>
      <c r="O73" s="22">
        <f>+N73/M73*L73</f>
        <v>1744.913399210592</v>
      </c>
      <c r="P73" s="24">
        <f>+O73/F73</f>
        <v>0.02637035171494064</v>
      </c>
      <c r="Q73" s="25">
        <v>0</v>
      </c>
      <c r="R73" s="25">
        <v>0.004820602944920303</v>
      </c>
      <c r="S73" s="26">
        <f>+Q73/R73</f>
        <v>0</v>
      </c>
      <c r="T73" s="26">
        <f>+IF(S73&lt;0.7,0.7,IF(S73&gt;1.3,1.3,S73))</f>
        <v>0.7</v>
      </c>
      <c r="U73" s="26">
        <v>1.304817023306563</v>
      </c>
      <c r="V73" s="27">
        <f>+O73/N73*(C73-19600000)</f>
        <v>0</v>
      </c>
      <c r="W73" s="27">
        <f>+V73*(T73-1)</f>
        <v>0</v>
      </c>
      <c r="X73" s="27">
        <f>+(U73-1)*(V73+W73)</f>
        <v>0</v>
      </c>
      <c r="Y73" s="27">
        <v>19600000</v>
      </c>
      <c r="Z73" s="27">
        <v>0</v>
      </c>
      <c r="AA73" s="54">
        <f>SUM(V73:Z73)</f>
        <v>19600000</v>
      </c>
    </row>
    <row r="74" spans="1:27" ht="12.75">
      <c r="A74" s="18" t="s">
        <v>82</v>
      </c>
      <c r="B74" s="19" t="s">
        <v>83</v>
      </c>
      <c r="C74" s="11">
        <v>541364778.582899</v>
      </c>
      <c r="D74" s="12">
        <v>10567.506024806476</v>
      </c>
      <c r="E74" s="10">
        <v>1.7788033305844593</v>
      </c>
      <c r="F74" s="12">
        <f>+D74*E74</f>
        <v>18797.5149128971</v>
      </c>
      <c r="G74" s="13">
        <v>-16.25791003933642</v>
      </c>
      <c r="H74" s="13">
        <v>32.33019275622513</v>
      </c>
      <c r="I74" s="13">
        <v>5.276360664054793</v>
      </c>
      <c r="J74" s="13">
        <f>+IF(I74&gt;10,10,I74)</f>
        <v>5.276360664054793</v>
      </c>
      <c r="K74" s="13">
        <f>-2.211-(0.131*G74)+(0.152*H74)+(0.392*J74)</f>
        <v>6.90130889440877</v>
      </c>
      <c r="L74" s="12">
        <f>+K74/100*F74</f>
        <v>1297.2745686115825</v>
      </c>
      <c r="M74" s="12">
        <v>303845.32372819417</v>
      </c>
      <c r="N74" s="12">
        <v>369362.4668911603</v>
      </c>
      <c r="O74" s="12">
        <f>+N74/M74*L74</f>
        <v>1577.0015118816773</v>
      </c>
      <c r="P74" s="14">
        <f>+O74/F74</f>
        <v>0.08389414873131375</v>
      </c>
      <c r="Q74" s="15">
        <v>0.02118155939898194</v>
      </c>
      <c r="R74" s="15">
        <v>0.011227871821595405</v>
      </c>
      <c r="S74" s="16">
        <f>+Q74/R74</f>
        <v>1.8865159609536923</v>
      </c>
      <c r="T74" s="16">
        <f>+IF(S74&lt;0.7,0.7,IF(S74&gt;1.3,1.3,S74))</f>
        <v>1.3</v>
      </c>
      <c r="U74" s="16">
        <v>1.0232454726237095</v>
      </c>
      <c r="V74" s="17">
        <f>+O74/N74*(C74-19600000)</f>
        <v>2227686.67211198</v>
      </c>
      <c r="W74" s="17">
        <f>+V74*(T74-1)</f>
        <v>668306.0016335942</v>
      </c>
      <c r="X74" s="17">
        <f>+(U74-1)*(V74+W74)</f>
        <v>67318.71841601592</v>
      </c>
      <c r="Y74" s="17">
        <v>0</v>
      </c>
      <c r="Z74" s="17">
        <v>0</v>
      </c>
      <c r="AA74" s="53">
        <f>SUM(V74:Z74)</f>
        <v>2963311.3921615905</v>
      </c>
    </row>
    <row r="75" spans="1:27" ht="12.75">
      <c r="A75" s="28" t="s">
        <v>82</v>
      </c>
      <c r="B75" s="29" t="s">
        <v>112</v>
      </c>
      <c r="C75" s="21">
        <v>541364778.582899</v>
      </c>
      <c r="D75" s="22">
        <v>41626.040240311915</v>
      </c>
      <c r="E75" s="20">
        <v>1.7788033305844593</v>
      </c>
      <c r="F75" s="22">
        <f>+D75*E75</f>
        <v>74044.53901850956</v>
      </c>
      <c r="G75" s="23">
        <v>-21.267389049815815</v>
      </c>
      <c r="H75" s="23">
        <v>18.92886757093028</v>
      </c>
      <c r="I75" s="23">
        <v>5.953925990060306</v>
      </c>
      <c r="J75" s="23">
        <f>+IF(I75&gt;10,10,I75)</f>
        <v>5.953925990060306</v>
      </c>
      <c r="K75" s="23">
        <f>-2.211-(0.131*G75)+(0.152*H75)+(0.392*J75)</f>
        <v>5.786154824410914</v>
      </c>
      <c r="L75" s="22">
        <f>+K75/100*F75</f>
        <v>4284.331666632313</v>
      </c>
      <c r="M75" s="22">
        <v>303845.32372819417</v>
      </c>
      <c r="N75" s="22">
        <v>369362.4668911603</v>
      </c>
      <c r="O75" s="22">
        <f>+N75/M75*L75</f>
        <v>5208.147665233881</v>
      </c>
      <c r="P75" s="24">
        <f>+O75/F75</f>
        <v>0.0703380388921316</v>
      </c>
      <c r="Q75" s="25">
        <v>0.002025346390412377</v>
      </c>
      <c r="R75" s="25">
        <v>0.011227871821595405</v>
      </c>
      <c r="S75" s="26">
        <f>+Q75/R75</f>
        <v>0.1803855995681102</v>
      </c>
      <c r="T75" s="26">
        <f>+IF(S75&lt;0.7,0.7,IF(S75&gt;1.3,1.3,S75))</f>
        <v>0.7</v>
      </c>
      <c r="U75" s="26">
        <v>1.0232454726237095</v>
      </c>
      <c r="V75" s="27">
        <f>+O75/N75*(C75-19600000)</f>
        <v>7357076.7388732545</v>
      </c>
      <c r="W75" s="27">
        <f>+V75*(T75-1)</f>
        <v>-2207123.021661977</v>
      </c>
      <c r="X75" s="27">
        <f>+(U75-1)*(V75+W75)</f>
        <v>119713.10814680555</v>
      </c>
      <c r="Y75" s="27">
        <v>0</v>
      </c>
      <c r="Z75" s="27">
        <v>0</v>
      </c>
      <c r="AA75" s="54">
        <f>SUM(V75:Z75)</f>
        <v>5269666.8253580835</v>
      </c>
    </row>
    <row r="76" spans="1:27" ht="12.75">
      <c r="A76" s="18" t="s">
        <v>82</v>
      </c>
      <c r="B76" s="19" t="s">
        <v>113</v>
      </c>
      <c r="C76" s="11">
        <v>541364778.582899</v>
      </c>
      <c r="D76" s="12">
        <v>67702.09870577307</v>
      </c>
      <c r="E76" s="10">
        <v>1.7788033305844593</v>
      </c>
      <c r="F76" s="12">
        <f>+D76*E76</f>
        <v>120428.71866538694</v>
      </c>
      <c r="G76" s="13">
        <v>-18.110990879579536</v>
      </c>
      <c r="H76" s="13">
        <v>33.701436545407596</v>
      </c>
      <c r="I76" s="13">
        <v>4.883801043277632</v>
      </c>
      <c r="J76" s="13">
        <f>+IF(I76&gt;10,10,I76)</f>
        <v>4.883801043277632</v>
      </c>
      <c r="K76" s="13">
        <f>-2.211-(0.131*G76)+(0.152*H76)+(0.392*J76)</f>
        <v>7.198608169091705</v>
      </c>
      <c r="L76" s="12">
        <f>+K76/100*F76</f>
        <v>8669.191579779012</v>
      </c>
      <c r="M76" s="12">
        <v>303845.32372819417</v>
      </c>
      <c r="N76" s="12">
        <v>369362.4668911603</v>
      </c>
      <c r="O76" s="12">
        <f>+N76/M76*L76</f>
        <v>10538.50014398667</v>
      </c>
      <c r="P76" s="14">
        <f>+O76/F76</f>
        <v>0.0875081978848256</v>
      </c>
      <c r="Q76" s="15">
        <v>0.013096200321297345</v>
      </c>
      <c r="R76" s="15">
        <v>0.011227871821595405</v>
      </c>
      <c r="S76" s="16">
        <f>+Q76/R76</f>
        <v>1.166400946625383</v>
      </c>
      <c r="T76" s="16">
        <f>+IF(S76&lt;0.7,0.7,IF(S76&gt;1.3,1.3,S76))</f>
        <v>1.166400946625383</v>
      </c>
      <c r="U76" s="16">
        <v>1.0232454726237095</v>
      </c>
      <c r="V76" s="17">
        <f>+O76/N76*(C76-19600000)</f>
        <v>14886781.108280085</v>
      </c>
      <c r="W76" s="17">
        <f>+V76*(T76-1)</f>
        <v>2477174.4686226756</v>
      </c>
      <c r="X76" s="17">
        <f>+(U76-1)*(V76+W76)</f>
        <v>403633.3540022004</v>
      </c>
      <c r="Y76" s="17">
        <v>0</v>
      </c>
      <c r="Z76" s="17">
        <v>0</v>
      </c>
      <c r="AA76" s="53">
        <f>SUM(V76:Z76)</f>
        <v>17767588.930904962</v>
      </c>
    </row>
    <row r="77" spans="1:27" ht="12.75">
      <c r="A77" s="28" t="s">
        <v>82</v>
      </c>
      <c r="B77" s="29" t="s">
        <v>84</v>
      </c>
      <c r="C77" s="21">
        <v>541364778.582899</v>
      </c>
      <c r="D77" s="22">
        <v>33081.760191094145</v>
      </c>
      <c r="E77" s="20">
        <v>1.7788033305844593</v>
      </c>
      <c r="F77" s="22">
        <f>+D77*E77</f>
        <v>58845.94520951464</v>
      </c>
      <c r="G77" s="23">
        <v>-25.795384665177863</v>
      </c>
      <c r="H77" s="23">
        <v>37.77935105264041</v>
      </c>
      <c r="I77" s="23">
        <v>7.273060252731823</v>
      </c>
      <c r="J77" s="23">
        <f>+IF(I77&gt;10,10,I77)</f>
        <v>7.273060252731823</v>
      </c>
      <c r="K77" s="23">
        <f>-2.211-(0.131*G77)+(0.152*H77)+(0.392*J77)</f>
        <v>9.761696370210517</v>
      </c>
      <c r="L77" s="22">
        <f>+K77/100*F77</f>
        <v>5744.3624975332605</v>
      </c>
      <c r="M77" s="22">
        <v>303845.32372819417</v>
      </c>
      <c r="N77" s="22">
        <v>369362.4668911603</v>
      </c>
      <c r="O77" s="22">
        <f>+N77/M77*L77</f>
        <v>6983.000023735668</v>
      </c>
      <c r="P77" s="24">
        <f>+O77/F77</f>
        <v>0.11866578060516234</v>
      </c>
      <c r="Q77" s="25">
        <v>0.001082041341127247</v>
      </c>
      <c r="R77" s="25">
        <v>0.011227871821595405</v>
      </c>
      <c r="S77" s="26">
        <f>+Q77/R77</f>
        <v>0.09637100942371608</v>
      </c>
      <c r="T77" s="26">
        <f>+IF(S77&lt;0.7,0.7,IF(S77&gt;1.3,1.3,S77))</f>
        <v>0.7</v>
      </c>
      <c r="U77" s="26">
        <v>1.0232454726237095</v>
      </c>
      <c r="V77" s="27">
        <f>+O77/N77*(C77-19600000)</f>
        <v>9864249.315571204</v>
      </c>
      <c r="W77" s="27">
        <f>+V77*(T77-1)</f>
        <v>-2959274.794671362</v>
      </c>
      <c r="X77" s="27">
        <f>+(U77-1)*(V77+W77)</f>
        <v>160509.3961929886</v>
      </c>
      <c r="Y77" s="27">
        <v>0</v>
      </c>
      <c r="Z77" s="27">
        <v>0</v>
      </c>
      <c r="AA77" s="54">
        <f>SUM(V77:Z77)</f>
        <v>7065483.91709283</v>
      </c>
    </row>
    <row r="78" spans="1:27" ht="12.75">
      <c r="A78" s="18" t="s">
        <v>82</v>
      </c>
      <c r="B78" s="19" t="s">
        <v>114</v>
      </c>
      <c r="C78" s="11">
        <v>541364778.582899</v>
      </c>
      <c r="D78" s="12">
        <v>43276.066590084934</v>
      </c>
      <c r="E78" s="10">
        <v>1.7788033305844593</v>
      </c>
      <c r="F78" s="12">
        <f>+D78*E78</f>
        <v>76979.61138503792</v>
      </c>
      <c r="G78" s="13">
        <v>-25.157906299774815</v>
      </c>
      <c r="H78" s="13">
        <v>26.98260475008027</v>
      </c>
      <c r="I78" s="13">
        <v>6.4565389200701855</v>
      </c>
      <c r="J78" s="13">
        <f>+IF(I78&gt;10,10,I78)</f>
        <v>6.4565389200701855</v>
      </c>
      <c r="K78" s="13">
        <f>-2.211-(0.131*G78)+(0.152*H78)+(0.392*J78)</f>
        <v>7.717004903950214</v>
      </c>
      <c r="L78" s="12">
        <f>+K78/100*F78</f>
        <v>5940.520385625194</v>
      </c>
      <c r="M78" s="12">
        <v>303845.32372819417</v>
      </c>
      <c r="N78" s="12">
        <v>369362.4668911603</v>
      </c>
      <c r="O78" s="12">
        <f>+N78/M78*L78</f>
        <v>7221.454776162959</v>
      </c>
      <c r="P78" s="14">
        <f>+O78/F78</f>
        <v>0.0938099666422394</v>
      </c>
      <c r="Q78" s="15">
        <v>0.0020343375548685792</v>
      </c>
      <c r="R78" s="15">
        <v>0.011227871821595405</v>
      </c>
      <c r="S78" s="16">
        <f>+Q78/R78</f>
        <v>0.18118638929915337</v>
      </c>
      <c r="T78" s="16">
        <f>+IF(S78&lt;0.7,0.7,IF(S78&gt;1.3,1.3,S78))</f>
        <v>0.7</v>
      </c>
      <c r="U78" s="16">
        <v>1.0232454726237095</v>
      </c>
      <c r="V78" s="17">
        <f>+O78/N78*(C78-19600000)</f>
        <v>10201092.666628115</v>
      </c>
      <c r="W78" s="17">
        <f>+V78*(T78-1)</f>
        <v>-3060327.799988435</v>
      </c>
      <c r="X78" s="17">
        <f>+(U78-1)*(V78+W78)</f>
        <v>165990.45421981902</v>
      </c>
      <c r="Y78" s="17">
        <v>0</v>
      </c>
      <c r="Z78" s="17">
        <v>0</v>
      </c>
      <c r="AA78" s="53">
        <f>SUM(V78:Z78)</f>
        <v>7306755.320859498</v>
      </c>
    </row>
    <row r="79" spans="1:27" ht="12.75">
      <c r="A79" s="28" t="s">
        <v>82</v>
      </c>
      <c r="B79" s="29" t="s">
        <v>85</v>
      </c>
      <c r="C79" s="21">
        <v>541364778.582899</v>
      </c>
      <c r="D79" s="22">
        <v>21513.270926689413</v>
      </c>
      <c r="E79" s="20">
        <v>1.7788033305844593</v>
      </c>
      <c r="F79" s="22">
        <f>+D79*E79</f>
        <v>38267.87797616094</v>
      </c>
      <c r="G79" s="23">
        <v>-18.11099087957953</v>
      </c>
      <c r="H79" s="23">
        <v>30.025264094699754</v>
      </c>
      <c r="I79" s="23">
        <v>4.56168893069131</v>
      </c>
      <c r="J79" s="23">
        <f>+IF(I79&gt;10,10,I79)</f>
        <v>4.56168893069131</v>
      </c>
      <c r="K79" s="23">
        <f>-2.211-(0.131*G79)+(0.152*H79)+(0.392*J79)</f>
        <v>6.5135620084502746</v>
      </c>
      <c r="L79" s="22">
        <f>+K79/100*F79</f>
        <v>2492.6019612953287</v>
      </c>
      <c r="M79" s="22">
        <v>303845.32372819417</v>
      </c>
      <c r="N79" s="22">
        <v>369362.4668911603</v>
      </c>
      <c r="O79" s="22">
        <f>+N79/M79*L79</f>
        <v>3030.0733218635237</v>
      </c>
      <c r="P79" s="24">
        <f>+O79/F79</f>
        <v>0.07918059432903791</v>
      </c>
      <c r="Q79" s="25">
        <v>0.008660049179972247</v>
      </c>
      <c r="R79" s="25">
        <v>0.011227871821595405</v>
      </c>
      <c r="S79" s="26">
        <f>+Q79/R79</f>
        <v>0.7712992557784394</v>
      </c>
      <c r="T79" s="26">
        <f>+IF(S79&lt;0.7,0.7,IF(S79&gt;1.3,1.3,S79))</f>
        <v>0.7712992557784394</v>
      </c>
      <c r="U79" s="26">
        <v>1.0232454726237095</v>
      </c>
      <c r="V79" s="27">
        <f>+O79/N79*(C79-19600000)</f>
        <v>4280309.1206826335</v>
      </c>
      <c r="W79" s="27">
        <f>+V79*(T79-1)</f>
        <v>-978909.881398452</v>
      </c>
      <c r="X79" s="27">
        <f>+(U79-1)*(V79+W79)</f>
        <v>76742.58563671568</v>
      </c>
      <c r="Y79" s="27">
        <v>0</v>
      </c>
      <c r="Z79" s="27">
        <v>0</v>
      </c>
      <c r="AA79" s="54">
        <f>SUM(V79:Z79)</f>
        <v>3378141.8249208974</v>
      </c>
    </row>
    <row r="80" spans="1:27" ht="12.75">
      <c r="A80" s="18" t="s">
        <v>82</v>
      </c>
      <c r="B80" s="19" t="s">
        <v>86</v>
      </c>
      <c r="C80" s="11">
        <v>541364778.582899</v>
      </c>
      <c r="D80" s="12">
        <v>12119.127405441275</v>
      </c>
      <c r="E80" s="10">
        <v>1.7788033305844593</v>
      </c>
      <c r="F80" s="12">
        <f>+D80*E80</f>
        <v>21557.544192576337</v>
      </c>
      <c r="G80" s="13">
        <v>-18.11099087957953</v>
      </c>
      <c r="H80" s="13">
        <v>35.75907170165672</v>
      </c>
      <c r="I80" s="13">
        <v>5.018726591760304</v>
      </c>
      <c r="J80" s="13">
        <f>+IF(I80&gt;10,10,I80)</f>
        <v>5.018726591760304</v>
      </c>
      <c r="K80" s="13">
        <f>-2.211-(0.131*G80)+(0.152*H80)+(0.392*J80)</f>
        <v>7.5642595278467795</v>
      </c>
      <c r="L80" s="12">
        <f>+K80/100*F80</f>
        <v>1630.6685905567358</v>
      </c>
      <c r="M80" s="12">
        <v>303845.32372819417</v>
      </c>
      <c r="N80" s="12">
        <v>369362.4668911603</v>
      </c>
      <c r="O80" s="12">
        <f>+N80/M80*L80</f>
        <v>1982.2841632039192</v>
      </c>
      <c r="P80" s="14">
        <f>+O80/F80</f>
        <v>0.09195315317440232</v>
      </c>
      <c r="Q80" s="15">
        <v>0.006939232879023147</v>
      </c>
      <c r="R80" s="15">
        <v>0.011227871821595405</v>
      </c>
      <c r="S80" s="16">
        <f>+Q80/R80</f>
        <v>0.6180363464495918</v>
      </c>
      <c r="T80" s="16">
        <f>+IF(S80&lt;0.7,0.7,IF(S80&gt;1.3,1.3,S80))</f>
        <v>0.7</v>
      </c>
      <c r="U80" s="16">
        <v>1.0232454726237095</v>
      </c>
      <c r="V80" s="17">
        <f>+O80/N80*(C80-19600000)</f>
        <v>2800192.6297705076</v>
      </c>
      <c r="W80" s="17">
        <f>+V80*(T80-1)</f>
        <v>-840057.7889311524</v>
      </c>
      <c r="X80" s="17">
        <f>+(U80-1)*(V80+W80)</f>
        <v>45564.26078151033</v>
      </c>
      <c r="Y80" s="17">
        <v>0</v>
      </c>
      <c r="Z80" s="17">
        <v>0</v>
      </c>
      <c r="AA80" s="53">
        <f>SUM(V80:Z80)</f>
        <v>2005699.1016208655</v>
      </c>
    </row>
    <row r="81" spans="1:27" ht="12.75">
      <c r="A81" s="28" t="s">
        <v>82</v>
      </c>
      <c r="B81" s="29" t="s">
        <v>87</v>
      </c>
      <c r="C81" s="21">
        <v>541364778.582899</v>
      </c>
      <c r="D81" s="22">
        <v>18764.809373305707</v>
      </c>
      <c r="E81" s="20">
        <v>1.7788033305844593</v>
      </c>
      <c r="F81" s="22">
        <f>+D81*E81</f>
        <v>33378.90541101867</v>
      </c>
      <c r="G81" s="23">
        <v>-13.661751951431048</v>
      </c>
      <c r="H81" s="23">
        <v>43.238414826365656</v>
      </c>
      <c r="I81" s="23">
        <v>6.511099458136692</v>
      </c>
      <c r="J81" s="23">
        <f>+IF(I81&gt;10,10,I81)</f>
        <v>6.511099458136692</v>
      </c>
      <c r="K81" s="23">
        <f>-2.211-(0.131*G81)+(0.152*H81)+(0.392*J81)</f>
        <v>8.70327954683463</v>
      </c>
      <c r="L81" s="22">
        <f>+K81/100*F81</f>
        <v>2905.059447594465</v>
      </c>
      <c r="M81" s="22">
        <v>303845.32372819417</v>
      </c>
      <c r="N81" s="22">
        <v>369362.4668911603</v>
      </c>
      <c r="O81" s="22">
        <f>+N81/M81*L81</f>
        <v>3531.467625905727</v>
      </c>
      <c r="P81" s="24">
        <f>+O81/F81</f>
        <v>0.10579938384498248</v>
      </c>
      <c r="Q81" s="25">
        <v>0.04595448366363798</v>
      </c>
      <c r="R81" s="25">
        <v>0.011227871821595405</v>
      </c>
      <c r="S81" s="26">
        <f>+Q81/R81</f>
        <v>4.092893505895773</v>
      </c>
      <c r="T81" s="26">
        <f>+IF(S81&lt;0.7,0.7,IF(S81&gt;1.3,1.3,S81))</f>
        <v>1.3</v>
      </c>
      <c r="U81" s="26">
        <v>1.0232454726237095</v>
      </c>
      <c r="V81" s="27">
        <f>+O81/N81*(C81-19600000)</f>
        <v>4988583.2727187555</v>
      </c>
      <c r="W81" s="27">
        <f>+V81*(T81-1)</f>
        <v>1496574.9818156268</v>
      </c>
      <c r="X81" s="27">
        <f>+(U81-1)*(V81+W81)</f>
        <v>150750.56866620242</v>
      </c>
      <c r="Y81" s="27">
        <v>0</v>
      </c>
      <c r="Z81" s="27">
        <v>0</v>
      </c>
      <c r="AA81" s="54">
        <f>SUM(V81:Z81)</f>
        <v>6635908.823200584</v>
      </c>
    </row>
    <row r="82" spans="1:27" ht="12.75">
      <c r="A82" s="18" t="s">
        <v>82</v>
      </c>
      <c r="B82" s="19" t="s">
        <v>116</v>
      </c>
      <c r="C82" s="11">
        <v>541364778.582899</v>
      </c>
      <c r="D82" s="12">
        <v>20949.83918165817</v>
      </c>
      <c r="E82" s="10">
        <v>1.7788033305844593</v>
      </c>
      <c r="F82" s="12">
        <f>+D82*E82</f>
        <v>37265.64371154236</v>
      </c>
      <c r="G82" s="13">
        <v>-6.843606053959199</v>
      </c>
      <c r="H82" s="13">
        <v>29.970744946518522</v>
      </c>
      <c r="I82" s="13">
        <v>5.415185239728194</v>
      </c>
      <c r="J82" s="13">
        <f>+IF(I82&gt;10,10,I82)</f>
        <v>5.415185239728194</v>
      </c>
      <c r="K82" s="13">
        <f>-2.211-(0.131*G82)+(0.152*H82)+(0.392*J82)</f>
        <v>5.363818238912923</v>
      </c>
      <c r="L82" s="12">
        <f>+K82/100*F82</f>
        <v>1998.861394248016</v>
      </c>
      <c r="M82" s="12">
        <v>303845.32372819417</v>
      </c>
      <c r="N82" s="12">
        <v>369362.4668911603</v>
      </c>
      <c r="O82" s="12">
        <f>+N82/M82*L82</f>
        <v>2429.8691403044395</v>
      </c>
      <c r="P82" s="14">
        <f>+O82/F82</f>
        <v>0.06520400289105516</v>
      </c>
      <c r="Q82" s="15">
        <v>0.016856799233722686</v>
      </c>
      <c r="R82" s="15">
        <v>0.011227871821595405</v>
      </c>
      <c r="S82" s="16">
        <f>+Q82/R82</f>
        <v>1.5013352041747345</v>
      </c>
      <c r="T82" s="16">
        <f>+IF(S82&lt;0.7,0.7,IF(S82&gt;1.3,1.3,S82))</f>
        <v>1.3</v>
      </c>
      <c r="U82" s="16">
        <v>1.0232454726237095</v>
      </c>
      <c r="V82" s="17">
        <f>+O82/N82*(C82-19600000)</f>
        <v>3432455.2373913843</v>
      </c>
      <c r="W82" s="17">
        <f>+V82*(T82-1)</f>
        <v>1029736.5712174155</v>
      </c>
      <c r="X82" s="17">
        <f>+(U82-1)*(V82+W82)</f>
        <v>103725.75752875648</v>
      </c>
      <c r="Y82" s="17">
        <v>0</v>
      </c>
      <c r="Z82" s="17">
        <v>0</v>
      </c>
      <c r="AA82" s="53">
        <f>SUM(V82:Z82)</f>
        <v>4565917.566137557</v>
      </c>
    </row>
    <row r="83" spans="1:27" ht="12.75">
      <c r="A83" s="28" t="s">
        <v>82</v>
      </c>
      <c r="B83" s="29" t="s">
        <v>88</v>
      </c>
      <c r="C83" s="21">
        <v>541364778.582899</v>
      </c>
      <c r="D83" s="22">
        <v>22344.70557104775</v>
      </c>
      <c r="E83" s="20">
        <v>1.7788033305844593</v>
      </c>
      <c r="F83" s="22">
        <f>+D83*E83</f>
        <v>39746.836690708864</v>
      </c>
      <c r="G83" s="23">
        <v>-18.110990879579525</v>
      </c>
      <c r="H83" s="23">
        <v>26.63315319584621</v>
      </c>
      <c r="I83" s="23">
        <v>4.75503779524591</v>
      </c>
      <c r="J83" s="23">
        <f>+IF(I83&gt;10,10,I83)</f>
        <v>4.75503779524591</v>
      </c>
      <c r="K83" s="23">
        <f>-2.211-(0.131*G83)+(0.152*H83)+(0.392*J83)</f>
        <v>6.073753906729938</v>
      </c>
      <c r="L83" s="22">
        <f>+K83/100*F83</f>
        <v>2414.125046303498</v>
      </c>
      <c r="M83" s="22">
        <v>303845.32372819417</v>
      </c>
      <c r="N83" s="22">
        <v>369362.4668911603</v>
      </c>
      <c r="O83" s="22">
        <f>+N83/M83*L83</f>
        <v>2934.674694167939</v>
      </c>
      <c r="P83" s="24">
        <f>+O83/F83</f>
        <v>0.07383416992411732</v>
      </c>
      <c r="Q83" s="25">
        <v>0.009793742618818265</v>
      </c>
      <c r="R83" s="25">
        <v>0.011227871821595405</v>
      </c>
      <c r="S83" s="26">
        <f>+Q83/R83</f>
        <v>0.8722706114244401</v>
      </c>
      <c r="T83" s="26">
        <f>+IF(S83&lt;0.7,0.7,IF(S83&gt;1.3,1.3,S83))</f>
        <v>0.8722706114244401</v>
      </c>
      <c r="U83" s="26">
        <v>1.0232454726237095</v>
      </c>
      <c r="V83" s="27">
        <f>+O83/N83*(C83-19600000)</f>
        <v>4145548.151936541</v>
      </c>
      <c r="W83" s="27">
        <f>+V83*(T83-1)</f>
        <v>-529508.3307573968</v>
      </c>
      <c r="X83" s="27">
        <f>+(U83-1)*(V83+W83)</f>
        <v>84056.55466946305</v>
      </c>
      <c r="Y83" s="27">
        <v>0</v>
      </c>
      <c r="Z83" s="27">
        <v>0</v>
      </c>
      <c r="AA83" s="54">
        <f>SUM(V83:Z83)</f>
        <v>3700096.375848607</v>
      </c>
    </row>
    <row r="84" spans="1:27" ht="12.75">
      <c r="A84" s="18" t="s">
        <v>82</v>
      </c>
      <c r="B84" s="19" t="s">
        <v>89</v>
      </c>
      <c r="C84" s="11">
        <v>541364778.582899</v>
      </c>
      <c r="D84" s="12">
        <v>5560.820105232179</v>
      </c>
      <c r="E84" s="10">
        <v>1.7788033305844593</v>
      </c>
      <c r="F84" s="12">
        <f>+D84*E84</f>
        <v>9891.605323968024</v>
      </c>
      <c r="G84" s="13">
        <v>-25.795384665177846</v>
      </c>
      <c r="H84" s="13">
        <v>41.93281717260699</v>
      </c>
      <c r="I84" s="13">
        <v>6.697436242967358</v>
      </c>
      <c r="J84" s="13">
        <f>+IF(I84&gt;10,10,I84)</f>
        <v>6.697436242967358</v>
      </c>
      <c r="K84" s="13">
        <f>-2.211-(0.131*G84)+(0.152*H84)+(0.392*J84)</f>
        <v>10.167378608617765</v>
      </c>
      <c r="L84" s="12">
        <f>+K84/100*F84</f>
        <v>1005.7169637580208</v>
      </c>
      <c r="M84" s="12">
        <v>303845.32372819417</v>
      </c>
      <c r="N84" s="12">
        <v>369362.4668911603</v>
      </c>
      <c r="O84" s="12">
        <f>+N84/M84*L84</f>
        <v>1222.576323275107</v>
      </c>
      <c r="P84" s="14">
        <f>+O84/F84</f>
        <v>0.1235973619279696</v>
      </c>
      <c r="Q84" s="15">
        <v>0.07474826572556434</v>
      </c>
      <c r="R84" s="15">
        <v>0.011227871821595405</v>
      </c>
      <c r="S84" s="16">
        <f>+Q84/R84</f>
        <v>6.657385024809012</v>
      </c>
      <c r="T84" s="16">
        <f>+IF(S84&lt;0.7,0.7,IF(S84&gt;1.3,1.3,S84))</f>
        <v>1.3</v>
      </c>
      <c r="U84" s="16">
        <v>1.0232454726237095</v>
      </c>
      <c r="V84" s="17">
        <f>+O84/N84*(C84-19600000)</f>
        <v>1727022.4286278104</v>
      </c>
      <c r="W84" s="17">
        <f>+V84*(T84-1)</f>
        <v>518106.7285883432</v>
      </c>
      <c r="X84" s="17">
        <f>+(U84-1)*(V84+W84)</f>
        <v>52189.08836076</v>
      </c>
      <c r="Y84" s="17">
        <v>0</v>
      </c>
      <c r="Z84" s="17">
        <v>0</v>
      </c>
      <c r="AA84" s="53">
        <f>SUM(V84:Z84)</f>
        <v>2297318.2455769135</v>
      </c>
    </row>
    <row r="85" spans="1:27" ht="12.75">
      <c r="A85" s="28" t="s">
        <v>82</v>
      </c>
      <c r="B85" s="29" t="s">
        <v>90</v>
      </c>
      <c r="C85" s="21">
        <v>541364778.582899</v>
      </c>
      <c r="D85" s="22">
        <v>25210.1892687898</v>
      </c>
      <c r="E85" s="20">
        <v>1.7788033305844593</v>
      </c>
      <c r="F85" s="22">
        <f>+D85*E85</f>
        <v>44843.96863598789</v>
      </c>
      <c r="G85" s="23">
        <v>-10.68070703271907</v>
      </c>
      <c r="H85" s="23">
        <v>46.17605746231144</v>
      </c>
      <c r="I85" s="23">
        <v>7.410060329694723</v>
      </c>
      <c r="J85" s="23">
        <f>+IF(I85&gt;10,10,I85)</f>
        <v>7.410060329694723</v>
      </c>
      <c r="K85" s="23">
        <f>-2.211-(0.131*G85)+(0.152*H85)+(0.392*J85)</f>
        <v>9.111677004797869</v>
      </c>
      <c r="L85" s="22">
        <f>+K85/100*F85</f>
        <v>4086.0375782440774</v>
      </c>
      <c r="M85" s="22">
        <v>303845.32372819417</v>
      </c>
      <c r="N85" s="22">
        <v>369362.4668911603</v>
      </c>
      <c r="O85" s="22">
        <f>+N85/M85*L85</f>
        <v>4967.096090839629</v>
      </c>
      <c r="P85" s="24">
        <f>+O85/F85</f>
        <v>0.11076397209977235</v>
      </c>
      <c r="Q85" s="25">
        <v>0.008421364713692963</v>
      </c>
      <c r="R85" s="25">
        <v>0.011227871821595405</v>
      </c>
      <c r="S85" s="26">
        <f>+Q85/R85</f>
        <v>0.7500410449552446</v>
      </c>
      <c r="T85" s="26">
        <f>+IF(S85&lt;0.7,0.7,IF(S85&gt;1.3,1.3,S85))</f>
        <v>0.7500410449552446</v>
      </c>
      <c r="U85" s="26">
        <v>1.0232454726237095</v>
      </c>
      <c r="V85" s="27">
        <f>+O85/N85*(C85-19600000)</f>
        <v>7016565.09349826</v>
      </c>
      <c r="W85" s="27">
        <f>+V85*(T85-1)</f>
        <v>-1753853.2787743316</v>
      </c>
      <c r="X85" s="27">
        <f>+(U85-1)*(V85+W85)</f>
        <v>122334.22341563742</v>
      </c>
      <c r="Y85" s="27">
        <v>0</v>
      </c>
      <c r="Z85" s="27">
        <v>0</v>
      </c>
      <c r="AA85" s="54">
        <f>SUM(V85:Z85)</f>
        <v>5385046.038139566</v>
      </c>
    </row>
    <row r="86" spans="1:27" ht="12.75">
      <c r="A86" s="18" t="s">
        <v>82</v>
      </c>
      <c r="B86" s="19" t="s">
        <v>117</v>
      </c>
      <c r="C86" s="11">
        <v>541364778.582899</v>
      </c>
      <c r="D86" s="12">
        <v>128191.90758523933</v>
      </c>
      <c r="E86" s="10">
        <v>1.7788033305844593</v>
      </c>
      <c r="F86" s="12">
        <f>+D86*E86</f>
        <v>228028.19216659892</v>
      </c>
      <c r="G86" s="13">
        <v>-13.141946878138306</v>
      </c>
      <c r="H86" s="13">
        <v>30.780836928558873</v>
      </c>
      <c r="I86" s="13">
        <v>5.70864674359479</v>
      </c>
      <c r="J86" s="13">
        <f>+IF(I86&gt;10,10,I86)</f>
        <v>5.70864674359479</v>
      </c>
      <c r="K86" s="13">
        <f>-2.211-(0.131*G86)+(0.152*H86)+(0.392*J86)</f>
        <v>6.4270717776662245</v>
      </c>
      <c r="L86" s="12">
        <f>+K86/100*F86</f>
        <v>14655.535583861982</v>
      </c>
      <c r="M86" s="12">
        <v>303845.32372819417</v>
      </c>
      <c r="N86" s="12">
        <v>369362.4668911603</v>
      </c>
      <c r="O86" s="12">
        <f>+N86/M86*L86</f>
        <v>17815.659331024763</v>
      </c>
      <c r="P86" s="14">
        <f>+O86/F86</f>
        <v>0.07812919605137475</v>
      </c>
      <c r="Q86" s="15">
        <v>0.008342117341196928</v>
      </c>
      <c r="R86" s="15">
        <v>0.011227871821595405</v>
      </c>
      <c r="S86" s="16">
        <f>+Q86/R86</f>
        <v>0.7429829511548137</v>
      </c>
      <c r="T86" s="16">
        <f>+IF(S86&lt;0.7,0.7,IF(S86&gt;1.3,1.3,S86))</f>
        <v>0.7429829511548137</v>
      </c>
      <c r="U86" s="16">
        <v>1.0232454726237095</v>
      </c>
      <c r="V86" s="17">
        <f>+O86/N86*(C86-19600000)</f>
        <v>25166562.332115937</v>
      </c>
      <c r="W86" s="17">
        <f>+V86*(T86-1)</f>
        <v>-6468235.580178867</v>
      </c>
      <c r="X86" s="17">
        <f>+(U86-1)*(V86+W86)</f>
        <v>434651.4426213274</v>
      </c>
      <c r="Y86" s="17">
        <v>0</v>
      </c>
      <c r="Z86" s="17">
        <v>0</v>
      </c>
      <c r="AA86" s="53">
        <f>SUM(V86:Z86)</f>
        <v>19132978.194558397</v>
      </c>
    </row>
    <row r="87" spans="1:27" ht="12.75">
      <c r="A87" s="28" t="s">
        <v>82</v>
      </c>
      <c r="B87" s="29" t="s">
        <v>91</v>
      </c>
      <c r="C87" s="21">
        <v>541364778.582899</v>
      </c>
      <c r="D87" s="22">
        <v>24233.922620139194</v>
      </c>
      <c r="E87" s="20">
        <v>1.7788033305844593</v>
      </c>
      <c r="F87" s="22">
        <f>+D87*E87</f>
        <v>43107.382269829664</v>
      </c>
      <c r="G87" s="23">
        <v>-18.110990879579532</v>
      </c>
      <c r="H87" s="23">
        <v>35.61006547158452</v>
      </c>
      <c r="I87" s="23">
        <v>5.299809855999226</v>
      </c>
      <c r="J87" s="23">
        <f>+IF(I87&gt;10,10,I87)</f>
        <v>5.299809855999226</v>
      </c>
      <c r="K87" s="23">
        <f>-2.211-(0.131*G87)+(0.152*H87)+(0.392*J87)</f>
        <v>7.651795220457462</v>
      </c>
      <c r="L87" s="22">
        <f>+K87/100*F87</f>
        <v>3298.4886161871536</v>
      </c>
      <c r="M87" s="22">
        <v>303845.32372819417</v>
      </c>
      <c r="N87" s="22">
        <v>369362.4668911603</v>
      </c>
      <c r="O87" s="22">
        <f>+N87/M87*L87</f>
        <v>4009.7306002219893</v>
      </c>
      <c r="P87" s="24">
        <f>+O87/F87</f>
        <v>0.09301726036443533</v>
      </c>
      <c r="Q87" s="25">
        <v>0.018615924537662493</v>
      </c>
      <c r="R87" s="25">
        <v>0.011227871821595405</v>
      </c>
      <c r="S87" s="26">
        <f>+Q87/R87</f>
        <v>1.658010069357676</v>
      </c>
      <c r="T87" s="26">
        <f>+IF(S87&lt;0.7,0.7,IF(S87&gt;1.3,1.3,S87))</f>
        <v>1.3</v>
      </c>
      <c r="U87" s="26">
        <v>1.0232454726237095</v>
      </c>
      <c r="V87" s="27">
        <f>+O87/N87*(C87-19600000)</f>
        <v>5664181.898098458</v>
      </c>
      <c r="W87" s="27">
        <f>+V87*(T87-1)</f>
        <v>1699254.5694295375</v>
      </c>
      <c r="X87" s="27">
        <f>+(U87-1)*(V87+W87)</f>
        <v>171166.56082234593</v>
      </c>
      <c r="Y87" s="27">
        <v>0</v>
      </c>
      <c r="Z87" s="27">
        <v>0</v>
      </c>
      <c r="AA87" s="54">
        <f>SUM(V87:Z87)</f>
        <v>7534603.028350341</v>
      </c>
    </row>
    <row r="88" spans="1:27" ht="12.75">
      <c r="A88" s="18" t="s">
        <v>82</v>
      </c>
      <c r="B88" s="19" t="s">
        <v>92</v>
      </c>
      <c r="C88" s="11">
        <v>541364778.582899</v>
      </c>
      <c r="D88" s="12">
        <v>8799.984487102623</v>
      </c>
      <c r="E88" s="10">
        <v>1.7788033305844593</v>
      </c>
      <c r="F88" s="12">
        <f>+D88*E88</f>
        <v>15653.44171474972</v>
      </c>
      <c r="G88" s="13">
        <v>-10.68070703271907</v>
      </c>
      <c r="H88" s="13">
        <v>47.473905967139636</v>
      </c>
      <c r="I88" s="13">
        <v>4.2598799594668275</v>
      </c>
      <c r="J88" s="13">
        <f>+IF(I88&gt;10,10,I88)</f>
        <v>4.2598799594668275</v>
      </c>
      <c r="K88" s="13">
        <f>-2.211-(0.131*G88)+(0.152*H88)+(0.392*J88)</f>
        <v>8.07407927240242</v>
      </c>
      <c r="L88" s="12">
        <f>+K88/100*F88</f>
        <v>1263.871292908201</v>
      </c>
      <c r="M88" s="12">
        <v>303845.32372819417</v>
      </c>
      <c r="N88" s="12">
        <v>369362.4668911603</v>
      </c>
      <c r="O88" s="12">
        <f>+N88/M88*L88</f>
        <v>1536.395600411131</v>
      </c>
      <c r="P88" s="14">
        <f>+O88/F88</f>
        <v>0.09815065775365146</v>
      </c>
      <c r="Q88" s="15">
        <v>0.03429490698347514</v>
      </c>
      <c r="R88" s="15">
        <v>0.011227871821595405</v>
      </c>
      <c r="S88" s="16">
        <f>+Q88/R88</f>
        <v>3.054444112686893</v>
      </c>
      <c r="T88" s="16">
        <f>+IF(S88&lt;0.7,0.7,IF(S88&gt;1.3,1.3,S88))</f>
        <v>1.3</v>
      </c>
      <c r="U88" s="16">
        <v>1.0232454726237095</v>
      </c>
      <c r="V88" s="17">
        <f>+O88/N88*(C88-19600000)</f>
        <v>2170326.392422735</v>
      </c>
      <c r="W88" s="17">
        <f>+V88*(T88-1)</f>
        <v>651097.9177268207</v>
      </c>
      <c r="X88" s="17">
        <f>+(U88-1)*(V88+W88)</f>
        <v>65585.34156144987</v>
      </c>
      <c r="Y88" s="17">
        <v>0</v>
      </c>
      <c r="Z88" s="17">
        <v>0</v>
      </c>
      <c r="AA88" s="53">
        <f>SUM(V88:Z88)</f>
        <v>2887009.6517110057</v>
      </c>
    </row>
    <row r="89" spans="1:27" ht="12.75">
      <c r="A89" s="28" t="s">
        <v>82</v>
      </c>
      <c r="B89" s="29" t="s">
        <v>115</v>
      </c>
      <c r="C89" s="21">
        <v>541364778.582899</v>
      </c>
      <c r="D89" s="22">
        <v>113510.15750371474</v>
      </c>
      <c r="E89" s="20">
        <v>1.7788033305844593</v>
      </c>
      <c r="F89" s="22">
        <f>+D89*E89</f>
        <v>201912.24622277432</v>
      </c>
      <c r="G89" s="23">
        <v>-5.358131296357789</v>
      </c>
      <c r="H89" s="23">
        <v>32.073960927179904</v>
      </c>
      <c r="I89" s="23">
        <v>5.890506504247656</v>
      </c>
      <c r="J89" s="23">
        <f>+IF(I89&gt;10,10,I89)</f>
        <v>5.890506504247656</v>
      </c>
      <c r="K89" s="23">
        <f>-2.211-(0.131*G89)+(0.152*H89)+(0.392*J89)</f>
        <v>5.675235810419297</v>
      </c>
      <c r="L89" s="22">
        <f>+K89/100*F89</f>
        <v>11458.996103256874</v>
      </c>
      <c r="M89" s="22">
        <v>303845.32372819417</v>
      </c>
      <c r="N89" s="22">
        <v>369362.4668911603</v>
      </c>
      <c r="O89" s="22">
        <f>+N89/M89*L89</f>
        <v>13929.860814910448</v>
      </c>
      <c r="P89" s="24">
        <f>+O89/F89</f>
        <v>0.06898967782043948</v>
      </c>
      <c r="Q89" s="25">
        <v>0.015826549210239814</v>
      </c>
      <c r="R89" s="25">
        <v>0.011227871821595405</v>
      </c>
      <c r="S89" s="26">
        <f>+Q89/R89</f>
        <v>1.4095769404669751</v>
      </c>
      <c r="T89" s="26">
        <f>+IF(S89&lt;0.7,0.7,IF(S89&gt;1.3,1.3,S89))</f>
        <v>1.3</v>
      </c>
      <c r="U89" s="26">
        <v>1.0232454726237095</v>
      </c>
      <c r="V89" s="27">
        <f>+O89/N89*(C89-19600000)</f>
        <v>19677448.02268726</v>
      </c>
      <c r="W89" s="27">
        <f>+V89*(T89-1)</f>
        <v>5903234.406806179</v>
      </c>
      <c r="X89" s="27">
        <f>+(U89-1)*(V89+W89)</f>
        <v>594635.0531105953</v>
      </c>
      <c r="Y89" s="27">
        <v>0</v>
      </c>
      <c r="Z89" s="27">
        <v>0</v>
      </c>
      <c r="AA89" s="54">
        <f>SUM(V89:Z89)</f>
        <v>26175317.482604034</v>
      </c>
    </row>
    <row r="90" spans="1:27" ht="12.75">
      <c r="A90" s="18" t="s">
        <v>82</v>
      </c>
      <c r="B90" s="19" t="s">
        <v>93</v>
      </c>
      <c r="C90" s="11">
        <v>541364778.582899</v>
      </c>
      <c r="D90" s="12">
        <v>7541.027658552307</v>
      </c>
      <c r="E90" s="10">
        <v>1.7788033305844593</v>
      </c>
      <c r="F90" s="12">
        <f>+D90*E90</f>
        <v>13414.00511506237</v>
      </c>
      <c r="G90" s="13">
        <v>-10.341904492794573</v>
      </c>
      <c r="H90" s="13">
        <v>43.09183768278008</v>
      </c>
      <c r="I90" s="13">
        <v>5.221114335794953</v>
      </c>
      <c r="J90" s="13">
        <f>+IF(I90&gt;10,10,I90)</f>
        <v>5.221114335794953</v>
      </c>
      <c r="K90" s="13">
        <f>-2.211-(0.131*G90)+(0.152*H90)+(0.392*J90)</f>
        <v>7.740425635970283</v>
      </c>
      <c r="L90" s="12">
        <f>+K90/100*F90</f>
        <v>1038.3010907366527</v>
      </c>
      <c r="M90" s="12">
        <v>303845.32372819417</v>
      </c>
      <c r="N90" s="12">
        <v>369362.4668911603</v>
      </c>
      <c r="O90" s="12">
        <f>+N90/M90*L90</f>
        <v>1262.186455742008</v>
      </c>
      <c r="P90" s="14">
        <f>+O90/F90</f>
        <v>0.09409467529759023</v>
      </c>
      <c r="Q90" s="15">
        <v>0.048092905389886614</v>
      </c>
      <c r="R90" s="15">
        <v>0.011227871821595405</v>
      </c>
      <c r="S90" s="16">
        <f>+Q90/R90</f>
        <v>4.283350055474087</v>
      </c>
      <c r="T90" s="16">
        <f>+IF(S90&lt;0.7,0.7,IF(S90&gt;1.3,1.3,S90))</f>
        <v>1.3</v>
      </c>
      <c r="U90" s="16">
        <v>1.0232454726237095</v>
      </c>
      <c r="V90" s="17">
        <f>+O90/N90*(C90-19600000)</f>
        <v>1782976.061843938</v>
      </c>
      <c r="W90" s="17">
        <f>+V90*(T90-1)</f>
        <v>534892.8185531815</v>
      </c>
      <c r="X90" s="17">
        <f>+(U90-1)*(V90+W90)</f>
        <v>53879.95760461935</v>
      </c>
      <c r="Y90" s="17">
        <v>0</v>
      </c>
      <c r="Z90" s="17">
        <v>0</v>
      </c>
      <c r="AA90" s="53">
        <f>SUM(V90:Z90)</f>
        <v>2371748.838001739</v>
      </c>
    </row>
    <row r="91" spans="1:27" ht="12.75">
      <c r="A91" s="28" t="s">
        <v>82</v>
      </c>
      <c r="B91" s="29" t="s">
        <v>118</v>
      </c>
      <c r="C91" s="21">
        <v>541364778.582899</v>
      </c>
      <c r="D91" s="22">
        <v>26169.746180820548</v>
      </c>
      <c r="E91" s="20">
        <v>1.7788033305844593</v>
      </c>
      <c r="F91" s="22">
        <f>+D91*E91</f>
        <v>46550.83166699352</v>
      </c>
      <c r="G91" s="23">
        <v>-10.341904492794566</v>
      </c>
      <c r="H91" s="23">
        <v>26.540379158320494</v>
      </c>
      <c r="I91" s="23">
        <v>5.869477521626754</v>
      </c>
      <c r="J91" s="23">
        <f>+IF(I91&gt;10,10,I91)</f>
        <v>5.869477521626754</v>
      </c>
      <c r="K91" s="23">
        <f>-2.211-(0.131*G91)+(0.152*H91)+(0.392*J91)</f>
        <v>5.4787623090984905</v>
      </c>
      <c r="L91" s="22">
        <f>+K91/100*F91</f>
        <v>2550.4094199431256</v>
      </c>
      <c r="M91" s="22">
        <v>303845.32372819417</v>
      </c>
      <c r="N91" s="22">
        <v>369362.4668911603</v>
      </c>
      <c r="O91" s="22">
        <f>+N91/M91*L91</f>
        <v>3100.3456080019782</v>
      </c>
      <c r="P91" s="24">
        <f>+O91/F91</f>
        <v>0.06660129361770893</v>
      </c>
      <c r="Q91" s="25">
        <v>0.0003173993076082415</v>
      </c>
      <c r="R91" s="25">
        <v>0.011227871821595405</v>
      </c>
      <c r="S91" s="26">
        <f>+Q91/R91</f>
        <v>0.028268875228675456</v>
      </c>
      <c r="T91" s="26">
        <f>+IF(S91&lt;0.7,0.7,IF(S91&gt;1.3,1.3,S91))</f>
        <v>0.7</v>
      </c>
      <c r="U91" s="26">
        <v>1.0232454726237095</v>
      </c>
      <c r="V91" s="27">
        <f>+O91/N91*(C91-19600000)</f>
        <v>4379576.390923031</v>
      </c>
      <c r="W91" s="27">
        <f>+V91*(T91-1)</f>
        <v>-1313872.9172769093</v>
      </c>
      <c r="X91" s="27">
        <f>+(U91-1)*(V91+W91)</f>
        <v>71263.72616905191</v>
      </c>
      <c r="Y91" s="27">
        <v>0</v>
      </c>
      <c r="Z91" s="27">
        <v>0</v>
      </c>
      <c r="AA91" s="54">
        <f>SUM(V91:Z91)</f>
        <v>3136967.199815173</v>
      </c>
    </row>
    <row r="92" spans="1:27" ht="12.75">
      <c r="A92" s="18" t="s">
        <v>82</v>
      </c>
      <c r="B92" s="19" t="s">
        <v>94</v>
      </c>
      <c r="C92" s="11">
        <v>541364778.582899</v>
      </c>
      <c r="D92" s="12">
        <v>7599.185655876522</v>
      </c>
      <c r="E92" s="10">
        <v>1.7788033305844593</v>
      </c>
      <c r="F92" s="12">
        <f>+D92*E92</f>
        <v>13517.456754402807</v>
      </c>
      <c r="G92" s="13">
        <v>-8.4977770844708</v>
      </c>
      <c r="H92" s="13">
        <v>35.24297227796377</v>
      </c>
      <c r="I92" s="13">
        <v>5.70616425483932</v>
      </c>
      <c r="J92" s="13">
        <f>+IF(I92&gt;10,10,I92)</f>
        <v>5.70616425483932</v>
      </c>
      <c r="K92" s="13">
        <f>-2.211-(0.131*G92)+(0.152*H92)+(0.392*J92)</f>
        <v>6.495956972213182</v>
      </c>
      <c r="L92" s="12">
        <f>+K92/100*F92</f>
        <v>878.0881745035308</v>
      </c>
      <c r="M92" s="12">
        <v>303845.32372819417</v>
      </c>
      <c r="N92" s="12">
        <v>369362.4668911603</v>
      </c>
      <c r="O92" s="12">
        <f>+N92/M92*L92</f>
        <v>1067.42736831689</v>
      </c>
      <c r="P92" s="14">
        <f>+O92/F92</f>
        <v>0.07896658282033825</v>
      </c>
      <c r="Q92" s="15">
        <v>0.026349753334511315</v>
      </c>
      <c r="R92" s="15">
        <v>0.011227871821595405</v>
      </c>
      <c r="S92" s="16">
        <f>+Q92/R92</f>
        <v>2.3468163649526943</v>
      </c>
      <c r="T92" s="16">
        <f>+IF(S92&lt;0.7,0.7,IF(S92&gt;1.3,1.3,S92))</f>
        <v>1.3</v>
      </c>
      <c r="U92" s="16">
        <v>1.0232454726237095</v>
      </c>
      <c r="V92" s="17">
        <f>+O92/N92*(C92-19600000)</f>
        <v>1507857.6044038155</v>
      </c>
      <c r="W92" s="17">
        <f>+V92*(T92-1)</f>
        <v>452357.2813211447</v>
      </c>
      <c r="X92" s="17">
        <f>+(U92-1)*(V92+W92)</f>
        <v>45566.121462707335</v>
      </c>
      <c r="Y92" s="17">
        <v>0</v>
      </c>
      <c r="Z92" s="17">
        <v>0</v>
      </c>
      <c r="AA92" s="53">
        <f>SUM(V92:Z92)</f>
        <v>2005781.0071876675</v>
      </c>
    </row>
    <row r="93" spans="1:27" ht="12.75">
      <c r="A93" s="28" t="s">
        <v>82</v>
      </c>
      <c r="B93" s="29" t="s">
        <v>95</v>
      </c>
      <c r="C93" s="21">
        <v>541364778.582899</v>
      </c>
      <c r="D93" s="22">
        <v>10507.300867643888</v>
      </c>
      <c r="E93" s="20">
        <v>1.7788033305844593</v>
      </c>
      <c r="F93" s="22">
        <f>+D93*E93</f>
        <v>18690.421778817927</v>
      </c>
      <c r="G93" s="23">
        <v>-18.11099087957953</v>
      </c>
      <c r="H93" s="23">
        <v>50.33424272068214</v>
      </c>
      <c r="I93" s="23">
        <v>5.72362517625945</v>
      </c>
      <c r="J93" s="23">
        <f>+IF(I93&gt;10,10,I93)</f>
        <v>5.72362517625945</v>
      </c>
      <c r="K93" s="23">
        <f>-2.211-(0.131*G93)+(0.152*H93)+(0.392*J93)</f>
        <v>10.056005767862308</v>
      </c>
      <c r="L93" s="22">
        <f>+K93/100*F93</f>
        <v>1879.5098921157237</v>
      </c>
      <c r="M93" s="22">
        <v>303845.32372819417</v>
      </c>
      <c r="N93" s="22">
        <v>369362.4668911603</v>
      </c>
      <c r="O93" s="22">
        <f>+N93/M93*L93</f>
        <v>2284.7822759952014</v>
      </c>
      <c r="P93" s="24">
        <f>+O93/F93</f>
        <v>0.12224348401728269</v>
      </c>
      <c r="Q93" s="25">
        <v>0.06080280282685933</v>
      </c>
      <c r="R93" s="25">
        <v>0.011227871821595405</v>
      </c>
      <c r="S93" s="26">
        <f>+Q93/R93</f>
        <v>5.415345293656876</v>
      </c>
      <c r="T93" s="26">
        <f>+IF(S93&lt;0.7,0.7,IF(S93&gt;1.3,1.3,S93))</f>
        <v>1.3</v>
      </c>
      <c r="U93" s="26">
        <v>1.0232454726237095</v>
      </c>
      <c r="V93" s="27">
        <f>+O93/N93*(C93-19600000)</f>
        <v>3227504.213892011</v>
      </c>
      <c r="W93" s="27">
        <f>+V93*(T93-1)</f>
        <v>968251.2641676035</v>
      </c>
      <c r="X93" s="27">
        <f>+(U93-1)*(V93+W93)</f>
        <v>97532.31910101377</v>
      </c>
      <c r="Y93" s="27">
        <v>0</v>
      </c>
      <c r="Z93" s="27">
        <v>0</v>
      </c>
      <c r="AA93" s="54">
        <f>SUM(V93:Z93)</f>
        <v>4293287.797160628</v>
      </c>
    </row>
    <row r="94" spans="1:27" ht="12.75">
      <c r="A94" s="18" t="s">
        <v>82</v>
      </c>
      <c r="B94" s="19" t="s">
        <v>119</v>
      </c>
      <c r="C94" s="11">
        <v>541364778.582899</v>
      </c>
      <c r="D94" s="12">
        <v>69169.41970367369</v>
      </c>
      <c r="E94" s="10">
        <v>1.7788033305844593</v>
      </c>
      <c r="F94" s="12">
        <f>+D94*E94</f>
        <v>123038.79414348908</v>
      </c>
      <c r="G94" s="13">
        <v>-25.795384665177846</v>
      </c>
      <c r="H94" s="13">
        <v>33.811353709748076</v>
      </c>
      <c r="I94" s="13">
        <v>7.3962373454294825</v>
      </c>
      <c r="J94" s="13">
        <f>+IF(I94&gt;10,10,I94)</f>
        <v>7.3962373454294825</v>
      </c>
      <c r="K94" s="13">
        <f>-2.211-(0.131*G94)+(0.152*H94)+(0.392*J94)</f>
        <v>9.206846194428362</v>
      </c>
      <c r="L94" s="12">
        <f>+K94/100*F94</f>
        <v>11327.99253627037</v>
      </c>
      <c r="M94" s="12">
        <v>303845.32372819417</v>
      </c>
      <c r="N94" s="12">
        <v>369362.4668911603</v>
      </c>
      <c r="O94" s="12">
        <f>+N94/M94*L94</f>
        <v>13770.60939027124</v>
      </c>
      <c r="P94" s="14">
        <f>+O94/F94</f>
        <v>0.11192087411236992</v>
      </c>
      <c r="Q94" s="15">
        <v>0.010291042370790334</v>
      </c>
      <c r="R94" s="15">
        <v>0.011227871821595405</v>
      </c>
      <c r="S94" s="16">
        <f>+Q94/R94</f>
        <v>0.9165621530339172</v>
      </c>
      <c r="T94" s="16">
        <f>+IF(S94&lt;0.7,0.7,IF(S94&gt;1.3,1.3,S94))</f>
        <v>0.9165621530339172</v>
      </c>
      <c r="U94" s="16">
        <v>1.0232454726237095</v>
      </c>
      <c r="V94" s="17">
        <f>+O94/N94*(C94-19600000)</f>
        <v>19452488.012496587</v>
      </c>
      <c r="W94" s="17">
        <f>+V94*(T94-1)</f>
        <v>-1623073.7178962505</v>
      </c>
      <c r="X94" s="17">
        <f>+(U94-1)*(V94+W94)</f>
        <v>414453.16188190633</v>
      </c>
      <c r="Y94" s="17">
        <v>0</v>
      </c>
      <c r="Z94" s="17">
        <v>0</v>
      </c>
      <c r="AA94" s="53">
        <f>SUM(V94:Z94)</f>
        <v>18243867.456482243</v>
      </c>
    </row>
    <row r="95" spans="1:27" ht="12.75">
      <c r="A95" s="28" t="s">
        <v>82</v>
      </c>
      <c r="B95" s="29" t="s">
        <v>120</v>
      </c>
      <c r="C95" s="21">
        <v>541364778.582899</v>
      </c>
      <c r="D95" s="22">
        <v>37149.77670445236</v>
      </c>
      <c r="E95" s="20">
        <v>1.7788033305844593</v>
      </c>
      <c r="F95" s="22">
        <f>+D95*E95</f>
        <v>66082.14653234881</v>
      </c>
      <c r="G95" s="23">
        <v>-23.29350984824023</v>
      </c>
      <c r="H95" s="23">
        <v>21.669951495526323</v>
      </c>
      <c r="I95" s="23">
        <v>6.034728812558048</v>
      </c>
      <c r="J95" s="23">
        <f>+IF(I95&gt;10,10,I95)</f>
        <v>6.034728812558048</v>
      </c>
      <c r="K95" s="23">
        <f>-2.211-(0.131*G95)+(0.152*H95)+(0.392*J95)</f>
        <v>6.499896111962226</v>
      </c>
      <c r="L95" s="22">
        <f>+K95/100*F95</f>
        <v>4295.270873157321</v>
      </c>
      <c r="M95" s="22">
        <v>303845.32372819417</v>
      </c>
      <c r="N95" s="22">
        <v>369362.4668911603</v>
      </c>
      <c r="O95" s="22">
        <f>+N95/M95*L95</f>
        <v>5221.445655995534</v>
      </c>
      <c r="P95" s="24">
        <f>+O95/F95</f>
        <v>0.07901446805211618</v>
      </c>
      <c r="Q95" s="25">
        <v>0.006843628121293336</v>
      </c>
      <c r="R95" s="25">
        <v>0.011227871821595405</v>
      </c>
      <c r="S95" s="26">
        <f>+Q95/R95</f>
        <v>0.6095213972901324</v>
      </c>
      <c r="T95" s="26">
        <f>+IF(S95&lt;0.7,0.7,IF(S95&gt;1.3,1.3,S95))</f>
        <v>0.7</v>
      </c>
      <c r="U95" s="26">
        <v>1.0232454726237095</v>
      </c>
      <c r="V95" s="27">
        <f>+O95/N95*(C95-19600000)</f>
        <v>7375861.601514418</v>
      </c>
      <c r="W95" s="27">
        <f>+V95*(T95-1)</f>
        <v>-2212758.4804543257</v>
      </c>
      <c r="X95" s="27">
        <f>+(U95-1)*(V95+W95)</f>
        <v>120018.77225399125</v>
      </c>
      <c r="Y95" s="27">
        <v>0</v>
      </c>
      <c r="Z95" s="27">
        <v>0</v>
      </c>
      <c r="AA95" s="54">
        <f>SUM(V95:Z95)</f>
        <v>5283121.893314083</v>
      </c>
    </row>
    <row r="96" spans="1:27" ht="12.75">
      <c r="A96" s="18" t="s">
        <v>82</v>
      </c>
      <c r="B96" s="19" t="s">
        <v>96</v>
      </c>
      <c r="C96" s="11">
        <v>541364778.582899</v>
      </c>
      <c r="D96" s="12">
        <v>11750.052367433605</v>
      </c>
      <c r="E96" s="10">
        <v>1.7788033305844593</v>
      </c>
      <c r="F96" s="12">
        <f>+D96*E96</f>
        <v>20901.03228573271</v>
      </c>
      <c r="G96" s="13">
        <v>-18.11099087957953</v>
      </c>
      <c r="H96" s="13">
        <v>38.592498624455615</v>
      </c>
      <c r="I96" s="13">
        <v>5.447269910933262</v>
      </c>
      <c r="J96" s="13">
        <f>+IF(I96&gt;10,10,I96)</f>
        <v>5.447269910933262</v>
      </c>
      <c r="K96" s="13">
        <f>-2.211-(0.131*G96)+(0.152*H96)+(0.392*J96)</f>
        <v>8.162929401228011</v>
      </c>
      <c r="L96" s="12">
        <f>+K96/100*F96</f>
        <v>1706.1365096122342</v>
      </c>
      <c r="M96" s="12">
        <v>303845.32372819417</v>
      </c>
      <c r="N96" s="12">
        <v>369362.4668911603</v>
      </c>
      <c r="O96" s="12">
        <f>+N96/M96*L96</f>
        <v>2074.0249753100716</v>
      </c>
      <c r="P96" s="14">
        <f>+O96/F96</f>
        <v>0.09923074358034581</v>
      </c>
      <c r="Q96" s="15">
        <v>0.007889589872877715</v>
      </c>
      <c r="R96" s="15">
        <v>0.011227871821595405</v>
      </c>
      <c r="S96" s="16">
        <f>+Q96/R96</f>
        <v>0.7026790115027033</v>
      </c>
      <c r="T96" s="16">
        <f>+IF(S96&lt;0.7,0.7,IF(S96&gt;1.3,1.3,S96))</f>
        <v>0.7026790115027033</v>
      </c>
      <c r="U96" s="16">
        <v>1.0232454726237095</v>
      </c>
      <c r="V96" s="17">
        <f>+O96/N96*(C96-19600000)</f>
        <v>2929786.5349619812</v>
      </c>
      <c r="W96" s="17">
        <f>+V96*(T96-1)</f>
        <v>-871087.028660966</v>
      </c>
      <c r="X96" s="17">
        <f>+(U96-1)*(V96+W96)</f>
        <v>47855.44301416443</v>
      </c>
      <c r="Y96" s="17">
        <v>0</v>
      </c>
      <c r="Z96" s="17">
        <v>0</v>
      </c>
      <c r="AA96" s="53">
        <f>SUM(V96:Z96)</f>
        <v>2106554.9493151796</v>
      </c>
    </row>
    <row r="97" spans="1:27" ht="12.75">
      <c r="A97" s="28" t="s">
        <v>82</v>
      </c>
      <c r="B97" s="29" t="s">
        <v>121</v>
      </c>
      <c r="C97" s="21">
        <v>541364778.582899</v>
      </c>
      <c r="D97" s="22">
        <v>28077.007466907904</v>
      </c>
      <c r="E97" s="20">
        <v>1.7788033305844593</v>
      </c>
      <c r="F97" s="22">
        <f>+D97*E97</f>
        <v>49943.47439498051</v>
      </c>
      <c r="G97" s="23">
        <v>-11.389655807104724</v>
      </c>
      <c r="H97" s="23">
        <v>30.704753939050534</v>
      </c>
      <c r="I97" s="23">
        <v>7.17487492408687</v>
      </c>
      <c r="J97" s="23">
        <f>+IF(I97&gt;10,10,I97)</f>
        <v>7.17487492408687</v>
      </c>
      <c r="K97" s="23">
        <f>-2.211-(0.131*G97)+(0.152*H97)+(0.392*J97)</f>
        <v>6.760718479708453</v>
      </c>
      <c r="L97" s="22">
        <f>+K97/100*F97</f>
        <v>3376.537702829907</v>
      </c>
      <c r="M97" s="22">
        <v>303845.32372819417</v>
      </c>
      <c r="N97" s="22">
        <v>369362.4668911603</v>
      </c>
      <c r="O97" s="22">
        <f>+N97/M97*L97</f>
        <v>4104.609148383414</v>
      </c>
      <c r="P97" s="24">
        <f>+O97/F97</f>
        <v>0.08218509421114566</v>
      </c>
      <c r="Q97" s="25">
        <v>0.011967940542727337</v>
      </c>
      <c r="R97" s="25">
        <v>0.011227871821595405</v>
      </c>
      <c r="S97" s="26">
        <f>+Q97/R97</f>
        <v>1.0659135348970143</v>
      </c>
      <c r="T97" s="26">
        <f>+IF(S97&lt;0.7,0.7,IF(S97&gt;1.3,1.3,S97))</f>
        <v>1.0659135348970143</v>
      </c>
      <c r="U97" s="26">
        <v>1.0232454726237095</v>
      </c>
      <c r="V97" s="27">
        <f>+O97/N97*(C97-19600000)</f>
        <v>5798208.197766583</v>
      </c>
      <c r="W97" s="27">
        <f>+V97*(T97-1)</f>
        <v>382180.3983836424</v>
      </c>
      <c r="X97" s="27">
        <f>+(U97-1)*(V97+W97)</f>
        <v>143666.05391569622</v>
      </c>
      <c r="Y97" s="27">
        <v>0</v>
      </c>
      <c r="Z97" s="27">
        <v>0</v>
      </c>
      <c r="AA97" s="54">
        <f>SUM(V97:Z97)</f>
        <v>6324054.650065922</v>
      </c>
    </row>
    <row r="98" spans="1:27" ht="12.75">
      <c r="A98" s="18" t="s">
        <v>82</v>
      </c>
      <c r="B98" s="19" t="s">
        <v>97</v>
      </c>
      <c r="C98" s="11">
        <v>541364778.582899</v>
      </c>
      <c r="D98" s="12">
        <v>38529.968172355235</v>
      </c>
      <c r="E98" s="10">
        <v>1.7788033305844593</v>
      </c>
      <c r="F98" s="12">
        <f>+D98*E98</f>
        <v>68537.2357122987</v>
      </c>
      <c r="G98" s="13">
        <v>-10.680707032719068</v>
      </c>
      <c r="H98" s="13">
        <v>40.45872502087888</v>
      </c>
      <c r="I98" s="13">
        <v>6.040152494760778</v>
      </c>
      <c r="J98" s="13">
        <f>+IF(I98&gt;10,10,I98)</f>
        <v>6.040152494760778</v>
      </c>
      <c r="K98" s="13">
        <f>-2.211-(0.131*G98)+(0.152*H98)+(0.392*J98)</f>
        <v>7.705638602406013</v>
      </c>
      <c r="L98" s="12">
        <f>+K98/100*F98</f>
        <v>5281.231692068888</v>
      </c>
      <c r="M98" s="12">
        <v>303845.32372819417</v>
      </c>
      <c r="N98" s="12">
        <v>369362.4668911603</v>
      </c>
      <c r="O98" s="12">
        <f>+N98/M98*L98</f>
        <v>6420.0058834913525</v>
      </c>
      <c r="P98" s="14">
        <f>+O98/F98</f>
        <v>0.09367179485383463</v>
      </c>
      <c r="Q98" s="15">
        <v>0.017028939607860227</v>
      </c>
      <c r="R98" s="15">
        <v>0.011227871821595405</v>
      </c>
      <c r="S98" s="16">
        <f>+Q98/R98</f>
        <v>1.5166667270913439</v>
      </c>
      <c r="T98" s="16">
        <f>+IF(S98&lt;0.7,0.7,IF(S98&gt;1.3,1.3,S98))</f>
        <v>1.3</v>
      </c>
      <c r="U98" s="16">
        <v>1.0232454726237095</v>
      </c>
      <c r="V98" s="17">
        <f>+O98/N98*(C98-19600000)</f>
        <v>9068958.674915493</v>
      </c>
      <c r="W98" s="17">
        <f>+V98*(T98-1)</f>
        <v>2720687.602474648</v>
      </c>
      <c r="X98" s="17">
        <f>+(U98-1)*(V98+W98)</f>
        <v>274055.8997842907</v>
      </c>
      <c r="Y98" s="17">
        <v>0</v>
      </c>
      <c r="Z98" s="17">
        <v>0</v>
      </c>
      <c r="AA98" s="53">
        <f>SUM(V98:Z98)</f>
        <v>12063702.177174432</v>
      </c>
    </row>
    <row r="99" spans="1:27" ht="12.75">
      <c r="A99" s="28" t="s">
        <v>82</v>
      </c>
      <c r="B99" s="29" t="s">
        <v>98</v>
      </c>
      <c r="C99" s="21">
        <v>541364778.582899</v>
      </c>
      <c r="D99" s="22">
        <v>16564.53986081107</v>
      </c>
      <c r="E99" s="20">
        <v>1.7788033305844593</v>
      </c>
      <c r="F99" s="22">
        <f>+D99*E99</f>
        <v>29465.058674009768</v>
      </c>
      <c r="G99" s="23">
        <v>-10.680707032719072</v>
      </c>
      <c r="H99" s="23">
        <v>58.25078551590387</v>
      </c>
      <c r="I99" s="23">
        <v>5.507859863992836</v>
      </c>
      <c r="J99" s="23">
        <f>+IF(I99&gt;10,10,I99)</f>
        <v>5.507859863992836</v>
      </c>
      <c r="K99" s="23">
        <f>-2.211-(0.131*G99)+(0.152*H99)+(0.392*J99)</f>
        <v>10.20137308638878</v>
      </c>
      <c r="L99" s="22">
        <f>+K99/100*F99</f>
        <v>3005.840565459095</v>
      </c>
      <c r="M99" s="22">
        <v>303845.32372819417</v>
      </c>
      <c r="N99" s="22">
        <v>369362.4668911603</v>
      </c>
      <c r="O99" s="22">
        <f>+N99/M99*L99</f>
        <v>3653.9798365719284</v>
      </c>
      <c r="P99" s="24">
        <f>+O99/F99</f>
        <v>0.12401060785244568</v>
      </c>
      <c r="Q99" s="25">
        <v>0.019145837159032904</v>
      </c>
      <c r="R99" s="25">
        <v>0.011227871821595405</v>
      </c>
      <c r="S99" s="26">
        <f>+Q99/R99</f>
        <v>1.7052062459609028</v>
      </c>
      <c r="T99" s="26">
        <f>+IF(S99&lt;0.7,0.7,IF(S99&gt;1.3,1.3,S99))</f>
        <v>1.3</v>
      </c>
      <c r="U99" s="26">
        <v>1.0232454726237095</v>
      </c>
      <c r="V99" s="27">
        <f>+O99/N99*(C99-19600000)</f>
        <v>5161645.135257129</v>
      </c>
      <c r="W99" s="27">
        <f>+V99*(T99-1)</f>
        <v>1548493.5405771388</v>
      </c>
      <c r="X99" s="27">
        <f>+(U99-1)*(V99+W99)</f>
        <v>155980.34489039952</v>
      </c>
      <c r="Y99" s="27">
        <v>0</v>
      </c>
      <c r="Z99" s="27">
        <v>0</v>
      </c>
      <c r="AA99" s="54">
        <f>SUM(V99:Z99)</f>
        <v>6866119.020724667</v>
      </c>
    </row>
    <row r="100" spans="1:27" ht="12.75">
      <c r="A100" s="18" t="s">
        <v>82</v>
      </c>
      <c r="B100" s="19" t="s">
        <v>122</v>
      </c>
      <c r="C100" s="11">
        <v>541364778.582899</v>
      </c>
      <c r="D100" s="12">
        <v>247760.25575462624</v>
      </c>
      <c r="E100" s="10">
        <v>1.7788033305844593</v>
      </c>
      <c r="F100" s="12">
        <f>+D100*E100</f>
        <v>440716.7681227866</v>
      </c>
      <c r="G100" s="13">
        <v>-10.680707032719061</v>
      </c>
      <c r="H100" s="13">
        <v>39.25064464877985</v>
      </c>
      <c r="I100" s="13">
        <v>5.387088901877293</v>
      </c>
      <c r="J100" s="13">
        <f>+IF(I100&gt;10,10,I100)</f>
        <v>5.387088901877293</v>
      </c>
      <c r="K100" s="13">
        <f>-2.211-(0.131*G100)+(0.152*H100)+(0.392*J100)</f>
        <v>7.266009457436633</v>
      </c>
      <c r="L100" s="12">
        <f>+K100/100*F100</f>
        <v>32022.52205231075</v>
      </c>
      <c r="M100" s="12">
        <v>303845.32372819417</v>
      </c>
      <c r="N100" s="12">
        <v>369362.4668911603</v>
      </c>
      <c r="O100" s="12">
        <f>+N100/M100*L100</f>
        <v>38927.43056298863</v>
      </c>
      <c r="P100" s="14">
        <f>+O100/F100</f>
        <v>0.08832754589483464</v>
      </c>
      <c r="Q100" s="15">
        <v>0.01241310798116252</v>
      </c>
      <c r="R100" s="15">
        <v>0.011227871821595405</v>
      </c>
      <c r="S100" s="16">
        <f>+Q100/R100</f>
        <v>1.1055619603073366</v>
      </c>
      <c r="T100" s="16">
        <f>+IF(S100&lt;0.7,0.7,IF(S100&gt;1.3,1.3,S100))</f>
        <v>1.1055619603073366</v>
      </c>
      <c r="U100" s="16">
        <v>1.0232454726237095</v>
      </c>
      <c r="V100" s="17">
        <f>+O100/N100*(C100-19600000)</f>
        <v>54989242.30025773</v>
      </c>
      <c r="W100" s="17">
        <f>+V100*(T100-1)</f>
        <v>5804772.213030319</v>
      </c>
      <c r="X100" s="17">
        <f>+(U100-1)*(V100+W100)</f>
        <v>1413185.6000540329</v>
      </c>
      <c r="Y100" s="17">
        <v>0</v>
      </c>
      <c r="Z100" s="17">
        <v>0</v>
      </c>
      <c r="AA100" s="53">
        <f>SUM(V100:Z100)</f>
        <v>62207200.11334208</v>
      </c>
    </row>
    <row r="101" spans="1:27" ht="12.75">
      <c r="A101" s="28" t="s">
        <v>82</v>
      </c>
      <c r="B101" s="29" t="s">
        <v>99</v>
      </c>
      <c r="C101" s="21">
        <v>541364778.582899</v>
      </c>
      <c r="D101" s="22">
        <v>27375.557906255697</v>
      </c>
      <c r="E101" s="20">
        <v>1.7788033305844593</v>
      </c>
      <c r="F101" s="22">
        <f>+D101*E101</f>
        <v>48695.73358025536</v>
      </c>
      <c r="G101" s="23">
        <v>-18.110990879579525</v>
      </c>
      <c r="H101" s="23">
        <v>41.07399561881951</v>
      </c>
      <c r="I101" s="23">
        <v>5.018799794610174</v>
      </c>
      <c r="J101" s="23">
        <f>+IF(I101&gt;10,10,I101)</f>
        <v>5.018799794610174</v>
      </c>
      <c r="K101" s="23">
        <f>-2.211-(0.131*G101)+(0.152*H101)+(0.392*J101)</f>
        <v>8.37215665877267</v>
      </c>
      <c r="L101" s="22">
        <f>+K101/100*F101</f>
        <v>4076.8831014775487</v>
      </c>
      <c r="M101" s="22">
        <v>303845.32372819417</v>
      </c>
      <c r="N101" s="22">
        <v>369362.4668911603</v>
      </c>
      <c r="O101" s="22">
        <f>+N101/M101*L101</f>
        <v>4955.967665099539</v>
      </c>
      <c r="P101" s="24">
        <f>+O101/F101</f>
        <v>0.10177416584004463</v>
      </c>
      <c r="Q101" s="25">
        <v>0.014718864024443987</v>
      </c>
      <c r="R101" s="25">
        <v>0.011227871821595405</v>
      </c>
      <c r="S101" s="26">
        <f>+Q101/R101</f>
        <v>1.3109219857795398</v>
      </c>
      <c r="T101" s="26">
        <f>+IF(S101&lt;0.7,0.7,IF(S101&gt;1.3,1.3,S101))</f>
        <v>1.3</v>
      </c>
      <c r="U101" s="26">
        <v>1.0232454726237095</v>
      </c>
      <c r="V101" s="27">
        <f>+O101/N101*(C101-19600000)</f>
        <v>7000844.978129946</v>
      </c>
      <c r="W101" s="27">
        <f>+V101*(T101-1)</f>
        <v>2100253.493438984</v>
      </c>
      <c r="X101" s="27">
        <f>+(U101-1)*(V101+W101)</f>
        <v>211559.33536653957</v>
      </c>
      <c r="Y101" s="27">
        <v>0</v>
      </c>
      <c r="Z101" s="27">
        <v>0</v>
      </c>
      <c r="AA101" s="54">
        <f>SUM(V101:Z101)</f>
        <v>9312657.806935469</v>
      </c>
    </row>
    <row r="102" spans="1:27" ht="12.75">
      <c r="A102" s="18" t="s">
        <v>82</v>
      </c>
      <c r="B102" s="19" t="s">
        <v>100</v>
      </c>
      <c r="C102" s="11">
        <v>541364778.582899</v>
      </c>
      <c r="D102" s="12">
        <v>7953.7486990269</v>
      </c>
      <c r="E102" s="10">
        <v>1.7788033305844593</v>
      </c>
      <c r="F102" s="12">
        <f>+D102*E102</f>
        <v>14148.15467646086</v>
      </c>
      <c r="G102" s="13">
        <v>-10.68070703271907</v>
      </c>
      <c r="H102" s="13">
        <v>48.53591839664354</v>
      </c>
      <c r="I102" s="13">
        <v>5.724386672856484</v>
      </c>
      <c r="J102" s="13">
        <f>+IF(I102&gt;10,10,I102)</f>
        <v>5.724386672856484</v>
      </c>
      <c r="K102" s="13">
        <f>-2.211-(0.131*G102)+(0.152*H102)+(0.392*J102)</f>
        <v>8.809591793335757</v>
      </c>
      <c r="L102" s="12">
        <f>+K102/100*F102</f>
        <v>1246.394673285945</v>
      </c>
      <c r="M102" s="12">
        <v>303845.32372819417</v>
      </c>
      <c r="N102" s="12">
        <v>369362.4668911603</v>
      </c>
      <c r="O102" s="12">
        <f>+N102/M102*L102</f>
        <v>1515.1505561978802</v>
      </c>
      <c r="P102" s="14">
        <f>+O102/F102</f>
        <v>0.10709174382428316</v>
      </c>
      <c r="Q102" s="15">
        <v>0.028916867950089846</v>
      </c>
      <c r="R102" s="15">
        <v>0.011227871821595405</v>
      </c>
      <c r="S102" s="16">
        <f>+Q102/R102</f>
        <v>2.57545404949065</v>
      </c>
      <c r="T102" s="16">
        <f>+IF(S102&lt;0.7,0.7,IF(S102&gt;1.3,1.3,S102))</f>
        <v>1.3</v>
      </c>
      <c r="U102" s="16">
        <v>1.0232454726237095</v>
      </c>
      <c r="V102" s="17">
        <f>+O102/N102*(C102-19600000)</f>
        <v>2140315.4498296506</v>
      </c>
      <c r="W102" s="17">
        <f>+V102*(T102-1)</f>
        <v>642094.6349488953</v>
      </c>
      <c r="X102" s="17">
        <f>+(U102-1)*(V102+W102)</f>
        <v>64678.43745365281</v>
      </c>
      <c r="Y102" s="17">
        <v>0</v>
      </c>
      <c r="Z102" s="17">
        <v>0</v>
      </c>
      <c r="AA102" s="53">
        <f>SUM(V102:Z102)</f>
        <v>2847088.5222321986</v>
      </c>
    </row>
    <row r="103" spans="1:27" ht="12.75">
      <c r="A103" s="28" t="s">
        <v>82</v>
      </c>
      <c r="B103" s="29" t="s">
        <v>61</v>
      </c>
      <c r="C103" s="21">
        <v>541364778.582899</v>
      </c>
      <c r="D103" s="22">
        <v>135862.0747278256</v>
      </c>
      <c r="E103" s="20">
        <v>1.7788033305844593</v>
      </c>
      <c r="F103" s="22">
        <f>+D103*E103</f>
        <v>241671.91102597085</v>
      </c>
      <c r="G103" s="23">
        <v>-10.341904492794573</v>
      </c>
      <c r="H103" s="23">
        <v>31.887903059031352</v>
      </c>
      <c r="I103" s="23">
        <v>5.21510062275173</v>
      </c>
      <c r="J103" s="23">
        <f>+IF(I103&gt;10,10,I103)</f>
        <v>5.21510062275173</v>
      </c>
      <c r="K103" s="23">
        <f>-2.211-(0.131*G103)+(0.152*H103)+(0.392*J103)</f>
        <v>6.035070197647533</v>
      </c>
      <c r="L103" s="22">
        <f>+K103/100*F103</f>
        <v>14585.06947841363</v>
      </c>
      <c r="M103" s="22">
        <v>303845.32372819417</v>
      </c>
      <c r="N103" s="22">
        <v>369362.4668911603</v>
      </c>
      <c r="O103" s="22">
        <f>+N103/M103*L103</f>
        <v>17729.9988567372</v>
      </c>
      <c r="P103" s="24">
        <f>+O103/F103</f>
        <v>0.0733639204550829</v>
      </c>
      <c r="Q103" s="25">
        <v>0.012224150929545072</v>
      </c>
      <c r="R103" s="25">
        <v>0.011227871821595405</v>
      </c>
      <c r="S103" s="26">
        <f>+Q103/R103</f>
        <v>1.088732675593379</v>
      </c>
      <c r="T103" s="26">
        <f>+IF(S103&lt;0.7,0.7,IF(S103&gt;1.3,1.3,S103))</f>
        <v>1.088732675593379</v>
      </c>
      <c r="U103" s="26">
        <v>1.0232454726237095</v>
      </c>
      <c r="V103" s="27">
        <f>+O103/N103*(C103-19600000)</f>
        <v>25045557.56740299</v>
      </c>
      <c r="W103" s="27">
        <f>+V103*(T103-1)</f>
        <v>2222359.3346836693</v>
      </c>
      <c r="X103" s="27">
        <f>+(U103-1)*(V103+W103)</f>
        <v>633855.6158530399</v>
      </c>
      <c r="Y103" s="27">
        <v>0</v>
      </c>
      <c r="Z103" s="27">
        <v>0</v>
      </c>
      <c r="AA103" s="54">
        <f>SUM(V103:Z103)</f>
        <v>27901772.517939698</v>
      </c>
    </row>
    <row r="104" spans="1:27" ht="12.75">
      <c r="A104" s="18" t="s">
        <v>82</v>
      </c>
      <c r="B104" s="19" t="s">
        <v>101</v>
      </c>
      <c r="C104" s="11">
        <v>541364778.582899</v>
      </c>
      <c r="D104" s="12">
        <v>27435.37856928956</v>
      </c>
      <c r="E104" s="10">
        <v>1.7788033305844593</v>
      </c>
      <c r="F104" s="12">
        <f>+D104*E104</f>
        <v>48802.14277489777</v>
      </c>
      <c r="G104" s="13">
        <v>-10.341904492794571</v>
      </c>
      <c r="H104" s="13">
        <v>32.258838676657945</v>
      </c>
      <c r="I104" s="13">
        <v>5.077133372388208</v>
      </c>
      <c r="J104" s="13">
        <f>+IF(I104&gt;10,10,I104)</f>
        <v>5.077133372388208</v>
      </c>
      <c r="K104" s="13">
        <f>-2.211-(0.131*G104)+(0.152*H104)+(0.392*J104)</f>
        <v>6.037369249384274</v>
      </c>
      <c r="L104" s="12">
        <f>+K104/100*F104</f>
        <v>2946.3655609322877</v>
      </c>
      <c r="M104" s="12">
        <v>303845.32372819417</v>
      </c>
      <c r="N104" s="12">
        <v>369362.4668911603</v>
      </c>
      <c r="O104" s="12">
        <f>+N104/M104*L104</f>
        <v>3581.6804372563874</v>
      </c>
      <c r="P104" s="14">
        <f>+O104/F104</f>
        <v>0.07339186834022966</v>
      </c>
      <c r="Q104" s="15">
        <v>0.02208110701343893</v>
      </c>
      <c r="R104" s="15">
        <v>0.011227871821595405</v>
      </c>
      <c r="S104" s="16">
        <f>+Q104/R104</f>
        <v>1.9666333357109302</v>
      </c>
      <c r="T104" s="16">
        <f>+IF(S104&lt;0.7,0.7,IF(S104&gt;1.3,1.3,S104))</f>
        <v>1.3</v>
      </c>
      <c r="U104" s="16">
        <v>1.0232454726237095</v>
      </c>
      <c r="V104" s="17">
        <f>+O104/N104*(C104-19600000)</f>
        <v>5059514.346514411</v>
      </c>
      <c r="W104" s="17">
        <f>+V104*(T104-1)</f>
        <v>1517854.3039543235</v>
      </c>
      <c r="X104" s="17">
        <f>+(U104-1)*(V104+W104)</f>
        <v>152894.04290051584</v>
      </c>
      <c r="Y104" s="17">
        <v>0</v>
      </c>
      <c r="Z104" s="17">
        <v>0</v>
      </c>
      <c r="AA104" s="53">
        <f>SUM(V104:Z104)</f>
        <v>6730262.693369251</v>
      </c>
    </row>
    <row r="105" spans="1:27" ht="12.75">
      <c r="A105" s="28" t="s">
        <v>82</v>
      </c>
      <c r="B105" s="29" t="s">
        <v>102</v>
      </c>
      <c r="C105" s="21">
        <v>541364778.582899</v>
      </c>
      <c r="D105" s="22">
        <v>19167.376490066672</v>
      </c>
      <c r="E105" s="20">
        <v>1.7788033305844593</v>
      </c>
      <c r="F105" s="22">
        <f>+D105*E105</f>
        <v>34094.993139096856</v>
      </c>
      <c r="G105" s="23">
        <v>-21.267389049815826</v>
      </c>
      <c r="H105" s="23">
        <v>35.49822812143746</v>
      </c>
      <c r="I105" s="23">
        <v>6.432371117890943</v>
      </c>
      <c r="J105" s="23">
        <f>+IF(I105&gt;10,10,I105)</f>
        <v>6.432371117890943</v>
      </c>
      <c r="K105" s="23">
        <f>-2.211-(0.131*G105)+(0.152*H105)+(0.392*J105)</f>
        <v>8.492248118197615</v>
      </c>
      <c r="L105" s="22">
        <f>+K105/100*F105</f>
        <v>2895.4314132545587</v>
      </c>
      <c r="M105" s="22">
        <v>303845.32372819417</v>
      </c>
      <c r="N105" s="22">
        <v>369362.4668911603</v>
      </c>
      <c r="O105" s="22">
        <f>+N105/M105*L105</f>
        <v>3519.763530968654</v>
      </c>
      <c r="P105" s="24">
        <f>+O105/F105</f>
        <v>0.10323402960103628</v>
      </c>
      <c r="Q105" s="25">
        <v>0.011493750383408276</v>
      </c>
      <c r="R105" s="25">
        <v>0.011227871821595405</v>
      </c>
      <c r="S105" s="26">
        <f>+Q105/R105</f>
        <v>1.0236802277437373</v>
      </c>
      <c r="T105" s="26">
        <f>+IF(S105&lt;0.7,0.7,IF(S105&gt;1.3,1.3,S105))</f>
        <v>1.0236802277437373</v>
      </c>
      <c r="U105" s="26">
        <v>1.0232454726237095</v>
      </c>
      <c r="V105" s="27">
        <f>+O105/N105*(C105-19600000)</f>
        <v>4972049.961809408</v>
      </c>
      <c r="W105" s="27">
        <f>+V105*(T105-1)</f>
        <v>117739.27544888736</v>
      </c>
      <c r="X105" s="27">
        <f>+(U105-1)*(V105+W105)</f>
        <v>118314.55637513877</v>
      </c>
      <c r="Y105" s="27">
        <v>0</v>
      </c>
      <c r="Z105" s="27">
        <v>0</v>
      </c>
      <c r="AA105" s="54">
        <f>SUM(V105:Z105)</f>
        <v>5208103.793633434</v>
      </c>
    </row>
    <row r="106" spans="1:27" ht="12.75">
      <c r="A106" s="18" t="s">
        <v>82</v>
      </c>
      <c r="B106" s="19" t="s">
        <v>123</v>
      </c>
      <c r="C106" s="11">
        <v>541364778.582899</v>
      </c>
      <c r="D106" s="12">
        <v>154654.41392324507</v>
      </c>
      <c r="E106" s="10">
        <v>1.7788033305844593</v>
      </c>
      <c r="F106" s="12">
        <f>+D106*E106</f>
        <v>275099.7865762559</v>
      </c>
      <c r="G106" s="13">
        <v>-16.25791003933642</v>
      </c>
      <c r="H106" s="13">
        <v>27.09467646568557</v>
      </c>
      <c r="I106" s="13">
        <v>5.678725778085888</v>
      </c>
      <c r="J106" s="13">
        <f>+IF(I106&gt;10,10,I106)</f>
        <v>5.678725778085888</v>
      </c>
      <c r="K106" s="13">
        <f>-2.211-(0.131*G106)+(0.152*H106)+(0.392*J106)</f>
        <v>6.263237542946946</v>
      </c>
      <c r="L106" s="12">
        <f>+K106/100*F106</f>
        <v>17230.153113410986</v>
      </c>
      <c r="M106" s="12">
        <v>303845.32372819417</v>
      </c>
      <c r="N106" s="12">
        <v>369362.4668911603</v>
      </c>
      <c r="O106" s="12">
        <f>+N106/M106*L106</f>
        <v>20945.432961722916</v>
      </c>
      <c r="P106" s="14">
        <f>+O106/F106</f>
        <v>0.07613758346525279</v>
      </c>
      <c r="Q106" s="15">
        <v>0.010272859966137542</v>
      </c>
      <c r="R106" s="15">
        <v>0.011227871821595405</v>
      </c>
      <c r="S106" s="16">
        <f>+Q106/R106</f>
        <v>0.9149427540114042</v>
      </c>
      <c r="T106" s="16">
        <f>+IF(S106&lt;0.7,0.7,IF(S106&gt;1.3,1.3,S106))</f>
        <v>0.9149427540114042</v>
      </c>
      <c r="U106" s="16">
        <v>1.0232454726237095</v>
      </c>
      <c r="V106" s="17">
        <f>+O106/N106*(C106-19600000)</f>
        <v>29587709.015428003</v>
      </c>
      <c r="W106" s="17">
        <f>+V106*(T106-1)</f>
        <v>-2516649.0439642523</v>
      </c>
      <c r="X106" s="17">
        <f>+(U106-1)*(V106+W106)</f>
        <v>629279.5834614576</v>
      </c>
      <c r="Y106" s="17">
        <v>0</v>
      </c>
      <c r="Z106" s="17">
        <v>0</v>
      </c>
      <c r="AA106" s="53">
        <f>SUM(V106:Z106)</f>
        <v>27700339.554925207</v>
      </c>
    </row>
    <row r="107" spans="1:27" ht="12.75">
      <c r="A107" s="28" t="s">
        <v>82</v>
      </c>
      <c r="B107" s="29" t="s">
        <v>124</v>
      </c>
      <c r="C107" s="21">
        <v>541364778.582899</v>
      </c>
      <c r="D107" s="22">
        <v>69448.8549593365</v>
      </c>
      <c r="E107" s="20">
        <v>1.7788033305844593</v>
      </c>
      <c r="F107" s="22">
        <f>+D107*E107</f>
        <v>123535.85450694482</v>
      </c>
      <c r="G107" s="23">
        <v>-13.141946878138308</v>
      </c>
      <c r="H107" s="23">
        <v>31.104073999173476</v>
      </c>
      <c r="I107" s="23">
        <v>6.812213894059066</v>
      </c>
      <c r="J107" s="23">
        <f>+IF(I107&gt;10,10,I107)</f>
        <v>6.812213894059066</v>
      </c>
      <c r="K107" s="23">
        <f>-2.211-(0.131*G107)+(0.152*H107)+(0.392*J107)</f>
        <v>6.908802135381642</v>
      </c>
      <c r="L107" s="22">
        <f>+K107/100*F107</f>
        <v>8534.847754137762</v>
      </c>
      <c r="M107" s="22">
        <v>303845.32372819417</v>
      </c>
      <c r="N107" s="22">
        <v>369362.4668911603</v>
      </c>
      <c r="O107" s="22">
        <f>+N107/M107*L107</f>
        <v>10375.188211976036</v>
      </c>
      <c r="P107" s="24">
        <f>+O107/F107</f>
        <v>0.0839852385640217</v>
      </c>
      <c r="Q107" s="25">
        <v>0.017471418098281323</v>
      </c>
      <c r="R107" s="25">
        <v>0.011227871821595405</v>
      </c>
      <c r="S107" s="26">
        <f>+Q107/R107</f>
        <v>1.556075663838381</v>
      </c>
      <c r="T107" s="26">
        <f>+IF(S107&lt;0.7,0.7,IF(S107&gt;1.3,1.3,S107))</f>
        <v>1.3</v>
      </c>
      <c r="U107" s="26">
        <v>1.0232454726237095</v>
      </c>
      <c r="V107" s="27">
        <f>+O107/N107*(C107-19600000)</f>
        <v>14656085.188462703</v>
      </c>
      <c r="W107" s="27">
        <f>+V107*(T107-1)</f>
        <v>4396825.556538811</v>
      </c>
      <c r="X107" s="27">
        <f>+(U107-1)*(V107+W107)</f>
        <v>442893.9151249125</v>
      </c>
      <c r="Y107" s="27">
        <v>0</v>
      </c>
      <c r="Z107" s="27">
        <v>0</v>
      </c>
      <c r="AA107" s="54">
        <f>SUM(V107:Z107)</f>
        <v>19495804.660126425</v>
      </c>
    </row>
    <row r="108" spans="1:27" ht="12.75">
      <c r="A108" s="18" t="s">
        <v>82</v>
      </c>
      <c r="B108" s="19" t="s">
        <v>103</v>
      </c>
      <c r="C108" s="11">
        <v>541364778.582899</v>
      </c>
      <c r="D108" s="12">
        <v>30808.673539952004</v>
      </c>
      <c r="E108" s="10">
        <v>1.7788033305844593</v>
      </c>
      <c r="F108" s="12">
        <f>+D108*E108</f>
        <v>54802.57110375593</v>
      </c>
      <c r="G108" s="13">
        <v>-18.110990879579525</v>
      </c>
      <c r="H108" s="13">
        <v>30.446147549439285</v>
      </c>
      <c r="I108" s="13">
        <v>4.428836096714429</v>
      </c>
      <c r="J108" s="13">
        <f>+IF(I108&gt;10,10,I108)</f>
        <v>4.428836096714429</v>
      </c>
      <c r="K108" s="13">
        <f>-2.211-(0.131*G108)+(0.152*H108)+(0.392*J108)</f>
        <v>6.525457982651745</v>
      </c>
      <c r="L108" s="12">
        <f>+K108/100*F108</f>
        <v>3576.1187507884397</v>
      </c>
      <c r="M108" s="12">
        <v>303845.32372819417</v>
      </c>
      <c r="N108" s="12">
        <v>369362.4668911603</v>
      </c>
      <c r="O108" s="12">
        <f>+N108/M108*L108</f>
        <v>4347.2251851029105</v>
      </c>
      <c r="P108" s="14">
        <f>+O108/F108</f>
        <v>0.07932520495931569</v>
      </c>
      <c r="Q108" s="15">
        <v>0.0007575825919056348</v>
      </c>
      <c r="R108" s="15">
        <v>0.011227871821595405</v>
      </c>
      <c r="S108" s="16">
        <f>+Q108/R108</f>
        <v>0.06747339156905226</v>
      </c>
      <c r="T108" s="16">
        <f>+IF(S108&lt;0.7,0.7,IF(S108&gt;1.3,1.3,S108))</f>
        <v>0.7</v>
      </c>
      <c r="U108" s="16">
        <v>1.0232454726237095</v>
      </c>
      <c r="V108" s="17">
        <f>+O108/N108*(C108-19600000)</f>
        <v>6140929.816844653</v>
      </c>
      <c r="W108" s="17">
        <f>+V108*(T108-1)</f>
        <v>-1842278.9450533963</v>
      </c>
      <c r="X108" s="17">
        <f>+(U108-1)*(V108+W108)</f>
        <v>99924.17115910847</v>
      </c>
      <c r="Y108" s="17">
        <v>0</v>
      </c>
      <c r="Z108" s="17">
        <v>0</v>
      </c>
      <c r="AA108" s="53">
        <f>SUM(V108:Z108)</f>
        <v>4398575.042950365</v>
      </c>
    </row>
    <row r="109" spans="1:27" ht="12.75">
      <c r="A109" s="28" t="s">
        <v>82</v>
      </c>
      <c r="B109" s="29" t="s">
        <v>125</v>
      </c>
      <c r="C109" s="21">
        <v>541364778.582899</v>
      </c>
      <c r="D109" s="22">
        <v>68652.97602286213</v>
      </c>
      <c r="E109" s="20">
        <v>1.7788033305844593</v>
      </c>
      <c r="F109" s="22">
        <f>+D109*E109</f>
        <v>122120.14240400218</v>
      </c>
      <c r="G109" s="23">
        <v>-13.1419468781383</v>
      </c>
      <c r="H109" s="23">
        <v>24.417992356166312</v>
      </c>
      <c r="I109" s="23">
        <v>5.475345209248586</v>
      </c>
      <c r="J109" s="23">
        <f>+IF(I109&gt;10,10,I109)</f>
        <v>5.475345209248586</v>
      </c>
      <c r="K109" s="23">
        <f>-2.211-(0.131*G109)+(0.152*H109)+(0.392*J109)</f>
        <v>5.368465201198843</v>
      </c>
      <c r="L109" s="22">
        <f>+K109/100*F109</f>
        <v>6555.977348613329</v>
      </c>
      <c r="M109" s="22">
        <v>303845.32372819417</v>
      </c>
      <c r="N109" s="22">
        <v>369362.4668911603</v>
      </c>
      <c r="O109" s="22">
        <f>+N109/M109*L109</f>
        <v>7969.620649921791</v>
      </c>
      <c r="P109" s="24">
        <f>+O109/F109</f>
        <v>0.06526049260208369</v>
      </c>
      <c r="Q109" s="25">
        <v>0.002851771805064941</v>
      </c>
      <c r="R109" s="25">
        <v>0.011227871821595405</v>
      </c>
      <c r="S109" s="26">
        <f>+Q109/R109</f>
        <v>0.25399041335508615</v>
      </c>
      <c r="T109" s="26">
        <f>+IF(S109&lt;0.7,0.7,IF(S109&gt;1.3,1.3,S109))</f>
        <v>0.7</v>
      </c>
      <c r="U109" s="26">
        <v>1.0232454726237095</v>
      </c>
      <c r="V109" s="27">
        <f>+O109/N109*(C109-19600000)</f>
        <v>11257958.58143176</v>
      </c>
      <c r="W109" s="27">
        <f>+V109*(T109-1)</f>
        <v>-3377387.5744295283</v>
      </c>
      <c r="X109" s="27">
        <f>+(U109-1)*(V109+W109)</f>
        <v>183187.59760246886</v>
      </c>
      <c r="Y109" s="27">
        <v>0</v>
      </c>
      <c r="Z109" s="27">
        <v>0</v>
      </c>
      <c r="AA109" s="54">
        <f>SUM(V109:Z109)</f>
        <v>8063758.6046047</v>
      </c>
    </row>
    <row r="110" spans="1:27" ht="12.75">
      <c r="A110" s="18" t="s">
        <v>82</v>
      </c>
      <c r="B110" s="19" t="s">
        <v>104</v>
      </c>
      <c r="C110" s="11">
        <v>541364778.582899</v>
      </c>
      <c r="D110" s="12">
        <v>15072.52640137465</v>
      </c>
      <c r="E110" s="10">
        <v>1.7788033305844593</v>
      </c>
      <c r="F110" s="12">
        <f>+D110*E110</f>
        <v>26811.06016308742</v>
      </c>
      <c r="G110" s="13">
        <v>-18.11099087957953</v>
      </c>
      <c r="H110" s="13">
        <v>28.421896187310885</v>
      </c>
      <c r="I110" s="13">
        <v>4.164741967073782</v>
      </c>
      <c r="J110" s="13">
        <f>+IF(I110&gt;10,10,I110)</f>
        <v>4.164741967073782</v>
      </c>
      <c r="K110" s="13">
        <f>-2.211-(0.131*G110)+(0.152*H110)+(0.392*J110)</f>
        <v>6.114246876789096</v>
      </c>
      <c r="L110" s="12">
        <f>+K110/100*F110</f>
        <v>1639.2944086556179</v>
      </c>
      <c r="M110" s="12">
        <v>303845.32372819417</v>
      </c>
      <c r="N110" s="12">
        <v>369362.4668911603</v>
      </c>
      <c r="O110" s="12">
        <f>+N110/M110*L110</f>
        <v>1992.7699373894966</v>
      </c>
      <c r="P110" s="14">
        <f>+O110/F110</f>
        <v>0.0743264132513893</v>
      </c>
      <c r="Q110" s="15">
        <v>0.0015533107705447535</v>
      </c>
      <c r="R110" s="15">
        <v>0.011227871821595405</v>
      </c>
      <c r="S110" s="16">
        <f>+Q110/R110</f>
        <v>0.13834418447467087</v>
      </c>
      <c r="T110" s="16">
        <f>+IF(S110&lt;0.7,0.7,IF(S110&gt;1.3,1.3,S110))</f>
        <v>0.7</v>
      </c>
      <c r="U110" s="16">
        <v>1.0232454726237095</v>
      </c>
      <c r="V110" s="17">
        <f>+O110/N110*(C110-19600000)</f>
        <v>2815004.92971061</v>
      </c>
      <c r="W110" s="17">
        <f>+V110*(T110-1)</f>
        <v>-844501.4789131831</v>
      </c>
      <c r="X110" s="17">
        <f>+(U110-1)*(V110+W110)</f>
        <v>45805.28402043661</v>
      </c>
      <c r="Y110" s="17">
        <v>0</v>
      </c>
      <c r="Z110" s="17">
        <v>0</v>
      </c>
      <c r="AA110" s="53">
        <f>SUM(V110:Z110)</f>
        <v>2016308.7348178634</v>
      </c>
    </row>
    <row r="111" spans="1:27" ht="12.75">
      <c r="A111" s="28" t="s">
        <v>82</v>
      </c>
      <c r="B111" s="29" t="s">
        <v>126</v>
      </c>
      <c r="C111" s="21">
        <v>541364778.582899</v>
      </c>
      <c r="D111" s="22">
        <v>50741.008290160666</v>
      </c>
      <c r="E111" s="20">
        <v>1.7788033305844593</v>
      </c>
      <c r="F111" s="22">
        <f>+D111*E111</f>
        <v>90258.27454375145</v>
      </c>
      <c r="G111" s="23">
        <v>-8.497777084470783</v>
      </c>
      <c r="H111" s="23">
        <v>37.97221852020898</v>
      </c>
      <c r="I111" s="23">
        <v>6.124414319314028</v>
      </c>
      <c r="J111" s="23">
        <f>+IF(I111&gt;10,10,I111)</f>
        <v>6.124414319314028</v>
      </c>
      <c r="K111" s="23">
        <f>-2.211-(0.131*G111)+(0.152*H111)+(0.392*J111)</f>
        <v>7.074756426308538</v>
      </c>
      <c r="L111" s="22">
        <f>+K111/100*F111</f>
        <v>6385.553078559258</v>
      </c>
      <c r="M111" s="22">
        <v>303845.32372819417</v>
      </c>
      <c r="N111" s="22">
        <v>369362.4668911603</v>
      </c>
      <c r="O111" s="22">
        <f>+N111/M111*L111</f>
        <v>7762.448368864711</v>
      </c>
      <c r="P111" s="24">
        <f>+O111/F111</f>
        <v>0.08600262311797209</v>
      </c>
      <c r="Q111" s="25">
        <v>0.016587300026148003</v>
      </c>
      <c r="R111" s="25">
        <v>0.011227871821595405</v>
      </c>
      <c r="S111" s="26">
        <f>+Q111/R111</f>
        <v>1.477332506971126</v>
      </c>
      <c r="T111" s="26">
        <f>+IF(S111&lt;0.7,0.7,IF(S111&gt;1.3,1.3,S111))</f>
        <v>1.3</v>
      </c>
      <c r="U111" s="26">
        <v>1.0232454726237095</v>
      </c>
      <c r="V111" s="27">
        <f>+O111/N111*(C111-19600000)</f>
        <v>10965305.133819515</v>
      </c>
      <c r="W111" s="27">
        <f>+V111*(T111-1)</f>
        <v>3289591.540145855</v>
      </c>
      <c r="X111" s="27">
        <f>+(U111-1)*(V111+W111)</f>
        <v>331361.8103884691</v>
      </c>
      <c r="Y111" s="27">
        <v>0</v>
      </c>
      <c r="Z111" s="27">
        <v>0</v>
      </c>
      <c r="AA111" s="54">
        <f>SUM(V111:Z111)</f>
        <v>14586258.484353838</v>
      </c>
    </row>
    <row r="112" spans="1:27" ht="12.75">
      <c r="A112" s="18" t="s">
        <v>82</v>
      </c>
      <c r="B112" s="19" t="s">
        <v>105</v>
      </c>
      <c r="C112" s="11">
        <v>541364778.582899</v>
      </c>
      <c r="D112" s="12">
        <v>14981.256921165083</v>
      </c>
      <c r="E112" s="10">
        <v>1.7788033305844593</v>
      </c>
      <c r="F112" s="12">
        <f>+D112*E112</f>
        <v>26648.70970770993</v>
      </c>
      <c r="G112" s="13">
        <v>-18.110990879579532</v>
      </c>
      <c r="H112" s="13">
        <v>33.61564800284842</v>
      </c>
      <c r="I112" s="13">
        <v>5.127291146839763</v>
      </c>
      <c r="J112" s="13">
        <f>+IF(I112&gt;10,10,I112)</f>
        <v>5.127291146839763</v>
      </c>
      <c r="K112" s="13">
        <f>-2.211-(0.131*G112)+(0.152*H112)+(0.392*J112)</f>
        <v>7.281016431219066</v>
      </c>
      <c r="L112" s="12">
        <f>+K112/100*F112</f>
        <v>1940.2969325262304</v>
      </c>
      <c r="M112" s="12">
        <v>303845.32372819417</v>
      </c>
      <c r="N112" s="12">
        <v>369362.4668911603</v>
      </c>
      <c r="O112" s="12">
        <f>+N112/M112*L112</f>
        <v>2358.6766210703368</v>
      </c>
      <c r="P112" s="14">
        <f>+O112/F112</f>
        <v>0.08850997466447431</v>
      </c>
      <c r="Q112" s="15">
        <v>0.014378929521021655</v>
      </c>
      <c r="R112" s="15">
        <v>0.011227871821595405</v>
      </c>
      <c r="S112" s="16">
        <f>+Q112/R112</f>
        <v>1.280646034216884</v>
      </c>
      <c r="T112" s="16">
        <f>+IF(S112&lt;0.7,0.7,IF(S112&gt;1.3,1.3,S112))</f>
        <v>1.280646034216884</v>
      </c>
      <c r="U112" s="16">
        <v>1.0232454726237095</v>
      </c>
      <c r="V112" s="17">
        <f>+O112/N112*(C112-19600000)</f>
        <v>3331888.037514289</v>
      </c>
      <c r="W112" s="17">
        <f>+V112*(T112-1)</f>
        <v>935081.1641830615</v>
      </c>
      <c r="X112" s="17">
        <f>+(U112-1)*(V112+W112)</f>
        <v>99187.71576426718</v>
      </c>
      <c r="Y112" s="17">
        <v>0</v>
      </c>
      <c r="Z112" s="17">
        <v>0</v>
      </c>
      <c r="AA112" s="53">
        <f>SUM(V112:Z112)</f>
        <v>4366156.917461618</v>
      </c>
    </row>
    <row r="113" spans="1:27" ht="12.75">
      <c r="A113" s="28" t="s">
        <v>82</v>
      </c>
      <c r="B113" s="29" t="s">
        <v>106</v>
      </c>
      <c r="C113" s="21">
        <v>541364778.582899</v>
      </c>
      <c r="D113" s="22">
        <v>35703.147486913775</v>
      </c>
      <c r="E113" s="20">
        <v>1.7788033305844593</v>
      </c>
      <c r="F113" s="22">
        <f>+D113*E113</f>
        <v>63508.87766207039</v>
      </c>
      <c r="G113" s="23">
        <v>-25.824494389686564</v>
      </c>
      <c r="H113" s="23">
        <v>36.31945332152951</v>
      </c>
      <c r="I113" s="23">
        <v>6.707104323787539</v>
      </c>
      <c r="J113" s="23">
        <f>+IF(I113&gt;10,10,I113)</f>
        <v>6.707104323787539</v>
      </c>
      <c r="K113" s="23">
        <f>-2.211-(0.131*G113)+(0.152*H113)+(0.392*J113)</f>
        <v>9.321750564846141</v>
      </c>
      <c r="L113" s="22">
        <f>+K113/100*F113</f>
        <v>5920.139162191491</v>
      </c>
      <c r="M113" s="22">
        <v>303845.32372819417</v>
      </c>
      <c r="N113" s="22">
        <v>369362.4668911603</v>
      </c>
      <c r="O113" s="22">
        <f>+N113/M113*L113</f>
        <v>7196.678818207238</v>
      </c>
      <c r="P113" s="24">
        <f>+O113/F113</f>
        <v>0.11331768223807447</v>
      </c>
      <c r="Q113" s="25">
        <v>0.026118533587711795</v>
      </c>
      <c r="R113" s="25">
        <v>0.011227871821595405</v>
      </c>
      <c r="S113" s="26">
        <f>+Q113/R113</f>
        <v>2.326222992453126</v>
      </c>
      <c r="T113" s="26">
        <f>+IF(S113&lt;0.7,0.7,IF(S113&gt;1.3,1.3,S113))</f>
        <v>1.3</v>
      </c>
      <c r="U113" s="26">
        <v>1.0232454726237095</v>
      </c>
      <c r="V113" s="27">
        <f>+O113/N113*(C113-19600000)</f>
        <v>10166093.923183085</v>
      </c>
      <c r="W113" s="27">
        <f>+V113*(T113-1)</f>
        <v>3049828.176954926</v>
      </c>
      <c r="X113" s="27">
        <f>+(U113-1)*(V113+W113)</f>
        <v>307210.35537583503</v>
      </c>
      <c r="Y113" s="27">
        <v>0</v>
      </c>
      <c r="Z113" s="27">
        <v>0</v>
      </c>
      <c r="AA113" s="54">
        <f>SUM(V113:Z113)</f>
        <v>13523132.455513848</v>
      </c>
    </row>
    <row r="114" spans="1:27" ht="12.75">
      <c r="A114" s="18" t="s">
        <v>82</v>
      </c>
      <c r="B114" s="19" t="s">
        <v>127</v>
      </c>
      <c r="C114" s="11">
        <v>541364778.582899</v>
      </c>
      <c r="D114" s="12">
        <v>47958.58447449055</v>
      </c>
      <c r="E114" s="10">
        <v>1.7788033305844593</v>
      </c>
      <c r="F114" s="12">
        <f>+D114*E114</f>
        <v>85308.88979333993</v>
      </c>
      <c r="G114" s="13">
        <v>-23.29350984824023</v>
      </c>
      <c r="H114" s="13">
        <v>23.18673039295366</v>
      </c>
      <c r="I114" s="13">
        <v>6.226039287457224</v>
      </c>
      <c r="J114" s="13">
        <f>+IF(I114&gt;10,10,I114)</f>
        <v>6.226039287457224</v>
      </c>
      <c r="K114" s="13">
        <f>-2.211-(0.131*G114)+(0.152*H114)+(0.392*J114)</f>
        <v>6.805440210531659</v>
      </c>
      <c r="L114" s="12">
        <f>+K114/100*F114</f>
        <v>5805.645489154093</v>
      </c>
      <c r="M114" s="12">
        <v>303845.32372819417</v>
      </c>
      <c r="N114" s="12">
        <v>369362.4668911603</v>
      </c>
      <c r="O114" s="12">
        <f>+N114/M114*L114</f>
        <v>7057.497260309202</v>
      </c>
      <c r="P114" s="14">
        <f>+O114/F114</f>
        <v>0.08272874348037972</v>
      </c>
      <c r="Q114" s="15">
        <v>0.0009580044561120509</v>
      </c>
      <c r="R114" s="15">
        <v>0.011227871821595405</v>
      </c>
      <c r="S114" s="16">
        <f>+Q114/R114</f>
        <v>0.0853237791929054</v>
      </c>
      <c r="T114" s="16">
        <f>+IF(S114&lt;0.7,0.7,IF(S114&gt;1.3,1.3,S114))</f>
        <v>0.7</v>
      </c>
      <c r="U114" s="16">
        <v>1.0232454726237095</v>
      </c>
      <c r="V114" s="17">
        <f>+O114/N114*(C114-19600000)</f>
        <v>9969484.78920497</v>
      </c>
      <c r="W114" s="17">
        <f>+V114*(T114-1)</f>
        <v>-2990845.4367614915</v>
      </c>
      <c r="X114" s="17">
        <f>+(U114-1)*(V114+W114)</f>
        <v>162221.77001796642</v>
      </c>
      <c r="Y114" s="17">
        <v>0</v>
      </c>
      <c r="Z114" s="17">
        <v>0</v>
      </c>
      <c r="AA114" s="53">
        <f>SUM(V114:Z114)</f>
        <v>7140861.122461446</v>
      </c>
    </row>
    <row r="115" spans="1:27" ht="12.75">
      <c r="A115" s="28" t="s">
        <v>82</v>
      </c>
      <c r="B115" s="29" t="s">
        <v>128</v>
      </c>
      <c r="C115" s="21">
        <v>541364778.582899</v>
      </c>
      <c r="D115" s="22">
        <v>65734</v>
      </c>
      <c r="E115" s="20">
        <v>1.7788033305844593</v>
      </c>
      <c r="F115" s="22">
        <f>+D115*E115</f>
        <v>116927.85813263885</v>
      </c>
      <c r="G115" s="23">
        <v>-10.341904492794574</v>
      </c>
      <c r="H115" s="23">
        <v>24.778653360513577</v>
      </c>
      <c r="I115" s="23">
        <v>5.027122439511528</v>
      </c>
      <c r="J115" s="23">
        <f>+IF(I115&gt;10,10,I115)</f>
        <v>5.027122439511528</v>
      </c>
      <c r="K115" s="23">
        <f>-2.211-(0.131*G115)+(0.152*H115)+(0.392*J115)</f>
        <v>4.880776795642673</v>
      </c>
      <c r="L115" s="22">
        <f>+K115/100*F115</f>
        <v>5706.987767379821</v>
      </c>
      <c r="M115" s="22">
        <v>303845.32372819417</v>
      </c>
      <c r="N115" s="22">
        <v>369362.4668911603</v>
      </c>
      <c r="O115" s="22">
        <f>+N115/M115*L115</f>
        <v>6937.566306476241</v>
      </c>
      <c r="P115" s="24">
        <f>+O115/F115</f>
        <v>0.059332022473263045</v>
      </c>
      <c r="Q115" s="25">
        <v>0.004960013858013107</v>
      </c>
      <c r="R115" s="25">
        <v>0.011227871821595405</v>
      </c>
      <c r="S115" s="26">
        <f>+Q115/R115</f>
        <v>0.44175903829549795</v>
      </c>
      <c r="T115" s="26">
        <f>+IF(S115&lt;0.7,0.7,IF(S115&gt;1.3,1.3,S115))</f>
        <v>0.7</v>
      </c>
      <c r="U115" s="26">
        <v>1.0232454726237095</v>
      </c>
      <c r="V115" s="27">
        <f>+O115/N115*(C115-19600000)</f>
        <v>9800069.233535286</v>
      </c>
      <c r="W115" s="27">
        <f>+V115*(T115-1)</f>
        <v>-2940020.7700605863</v>
      </c>
      <c r="X115" s="27">
        <f>+(U115-1)*(V115+W115)</f>
        <v>159465.06875502132</v>
      </c>
      <c r="Y115" s="27">
        <v>0</v>
      </c>
      <c r="Z115" s="27">
        <v>0</v>
      </c>
      <c r="AA115" s="54">
        <f>SUM(V115:Z115)</f>
        <v>7019513.532229722</v>
      </c>
    </row>
    <row r="116" spans="1:27" ht="12.75">
      <c r="A116" s="18" t="s">
        <v>82</v>
      </c>
      <c r="B116" s="19" t="s">
        <v>107</v>
      </c>
      <c r="C116" s="11">
        <v>541364778.582899</v>
      </c>
      <c r="D116" s="12">
        <v>35870.02410604628</v>
      </c>
      <c r="E116" s="10">
        <v>1.7788033305844593</v>
      </c>
      <c r="F116" s="12">
        <f>+D116*E116</f>
        <v>63805.718347979964</v>
      </c>
      <c r="G116" s="13">
        <v>-13.14194687813831</v>
      </c>
      <c r="H116" s="13">
        <v>31.985457578940256</v>
      </c>
      <c r="I116" s="13">
        <v>5.471855560612954</v>
      </c>
      <c r="J116" s="13">
        <f>+IF(I116&gt;10,10,I116)</f>
        <v>5.471855560612954</v>
      </c>
      <c r="K116" s="13">
        <f>-2.211-(0.131*G116)+(0.152*H116)+(0.392*J116)</f>
        <v>6.517351972795316</v>
      </c>
      <c r="L116" s="12">
        <f>+K116/100*F116</f>
        <v>4158.4432435082945</v>
      </c>
      <c r="M116" s="12">
        <v>303845.32372819417</v>
      </c>
      <c r="N116" s="12">
        <v>369362.4668911603</v>
      </c>
      <c r="O116" s="12">
        <f>+N116/M116*L116</f>
        <v>5055.114345689622</v>
      </c>
      <c r="P116" s="14">
        <f>+O116/F116</f>
        <v>0.07922666614487951</v>
      </c>
      <c r="Q116" s="15">
        <v>0.021810713503473567</v>
      </c>
      <c r="R116" s="15">
        <v>0.011227871821595405</v>
      </c>
      <c r="S116" s="16">
        <f>+Q116/R116</f>
        <v>1.9425509882935599</v>
      </c>
      <c r="T116" s="16">
        <f>+IF(S116&lt;0.7,0.7,IF(S116&gt;1.3,1.3,S116))</f>
        <v>1.3</v>
      </c>
      <c r="U116" s="16">
        <v>1.0232454726237095</v>
      </c>
      <c r="V116" s="17">
        <f>+O116/N116*(C116-19600000)</f>
        <v>7140900.480468133</v>
      </c>
      <c r="W116" s="17">
        <f>+V116*(T116-1)</f>
        <v>2142270.1441404405</v>
      </c>
      <c r="X116" s="17">
        <f>+(U116-1)*(V116+W116)</f>
        <v>215791.68861556248</v>
      </c>
      <c r="Y116" s="17">
        <v>0</v>
      </c>
      <c r="Z116" s="17">
        <v>0</v>
      </c>
      <c r="AA116" s="53">
        <f>SUM(V116:Z116)</f>
        <v>9498962.313224137</v>
      </c>
    </row>
    <row r="117" spans="1:27" ht="12.75">
      <c r="A117" s="28" t="s">
        <v>82</v>
      </c>
      <c r="B117" s="29" t="s">
        <v>108</v>
      </c>
      <c r="C117" s="21">
        <v>541364778.582899</v>
      </c>
      <c r="D117" s="22">
        <v>17619.882531299085</v>
      </c>
      <c r="E117" s="20">
        <v>1.7788033305844593</v>
      </c>
      <c r="F117" s="22">
        <f>+D117*E117</f>
        <v>31342.305731181747</v>
      </c>
      <c r="G117" s="23">
        <v>-18.110990879579532</v>
      </c>
      <c r="H117" s="23">
        <v>38.55752024096445</v>
      </c>
      <c r="I117" s="23">
        <v>4.990406828771687</v>
      </c>
      <c r="J117" s="23">
        <f>+IF(I117&gt;10,10,I117)</f>
        <v>4.990406828771687</v>
      </c>
      <c r="K117" s="23">
        <f>-2.211-(0.131*G117)+(0.152*H117)+(0.392*J117)</f>
        <v>7.978522358730016</v>
      </c>
      <c r="L117" s="22">
        <f>+K117/100*F117</f>
        <v>2500.652870503855</v>
      </c>
      <c r="M117" s="22">
        <v>303845.32372819417</v>
      </c>
      <c r="N117" s="22">
        <v>369362.4668911603</v>
      </c>
      <c r="O117" s="22">
        <f>+N117/M117*L117</f>
        <v>3039.860221492225</v>
      </c>
      <c r="P117" s="24">
        <f>+O117/F117</f>
        <v>0.09698904246434993</v>
      </c>
      <c r="Q117" s="25">
        <v>0.00893073890038326</v>
      </c>
      <c r="R117" s="25">
        <v>0.011227871821595405</v>
      </c>
      <c r="S117" s="26">
        <f>+Q117/R117</f>
        <v>0.7954079849046818</v>
      </c>
      <c r="T117" s="26">
        <f>+IF(S117&lt;0.7,0.7,IF(S117&gt;1.3,1.3,S117))</f>
        <v>0.7954079849046818</v>
      </c>
      <c r="U117" s="26">
        <v>1.0232454726237095</v>
      </c>
      <c r="V117" s="27">
        <f>+O117/N117*(C117-19600000)</f>
        <v>4294134.184070265</v>
      </c>
      <c r="W117" s="27">
        <f>+V117*(T117-1)</f>
        <v>-878545.5658086257</v>
      </c>
      <c r="X117" s="27">
        <f>+(U117-1)*(V117+W117)</f>
        <v>79396.97171965455</v>
      </c>
      <c r="Y117" s="27">
        <v>0</v>
      </c>
      <c r="Z117" s="27">
        <v>0</v>
      </c>
      <c r="AA117" s="54">
        <f>SUM(V117:Z117)</f>
        <v>3494985.589981294</v>
      </c>
    </row>
    <row r="118" spans="1:27" ht="12.75">
      <c r="A118" s="18" t="s">
        <v>82</v>
      </c>
      <c r="B118" s="19" t="s">
        <v>109</v>
      </c>
      <c r="C118" s="11">
        <v>541364778.582899</v>
      </c>
      <c r="D118" s="12">
        <v>14368.001660096952</v>
      </c>
      <c r="E118" s="10">
        <v>1.7788033305844593</v>
      </c>
      <c r="F118" s="12">
        <f>+D118*E118</f>
        <v>25557.8492068235</v>
      </c>
      <c r="G118" s="13">
        <v>-18.11099087957953</v>
      </c>
      <c r="H118" s="13">
        <v>36.85537693944102</v>
      </c>
      <c r="I118" s="13">
        <v>6.149857057376505</v>
      </c>
      <c r="J118" s="13">
        <f>+IF(I118&gt;10,10,I118)</f>
        <v>6.149857057376505</v>
      </c>
      <c r="K118" s="13">
        <f>-2.211-(0.131*G118)+(0.152*H118)+(0.392*J118)</f>
        <v>8.174301066511543</v>
      </c>
      <c r="L118" s="12">
        <f>+K118/100*F118</f>
        <v>2089.175540290785</v>
      </c>
      <c r="M118" s="12">
        <v>303845.32372819417</v>
      </c>
      <c r="N118" s="12">
        <v>369362.4668911603</v>
      </c>
      <c r="O118" s="12">
        <f>+N118/M118*L118</f>
        <v>2539.6574212896912</v>
      </c>
      <c r="P118" s="14">
        <f>+O118/F118</f>
        <v>0.09936898057179425</v>
      </c>
      <c r="Q118" s="15">
        <v>0.017072624995454627</v>
      </c>
      <c r="R118" s="15">
        <v>0.011227871821595405</v>
      </c>
      <c r="S118" s="16">
        <f>+Q118/R118</f>
        <v>1.5205575256583863</v>
      </c>
      <c r="T118" s="16">
        <f>+IF(S118&lt;0.7,0.7,IF(S118&gt;1.3,1.3,S118))</f>
        <v>1.3</v>
      </c>
      <c r="U118" s="16">
        <v>1.0232454726237095</v>
      </c>
      <c r="V118" s="17">
        <f>+O118/N118*(C118-19600000)</f>
        <v>3587543.1611899515</v>
      </c>
      <c r="W118" s="17">
        <f>+V118*(T118-1)</f>
        <v>1076262.9483569856</v>
      </c>
      <c r="X118" s="17">
        <f>+(U118-1)*(V118+W118)</f>
        <v>108412.37724176225</v>
      </c>
      <c r="Y118" s="17">
        <v>0</v>
      </c>
      <c r="Z118" s="17">
        <v>0</v>
      </c>
      <c r="AA118" s="53">
        <f>SUM(V118:Z118)</f>
        <v>4772218.486788699</v>
      </c>
    </row>
    <row r="119" spans="1:27" ht="12.75">
      <c r="A119" s="28" t="s">
        <v>82</v>
      </c>
      <c r="B119" s="29" t="s">
        <v>110</v>
      </c>
      <c r="C119" s="21">
        <v>541364778.582899</v>
      </c>
      <c r="D119" s="22">
        <v>46664.09241476078</v>
      </c>
      <c r="E119" s="20">
        <v>1.7788033305844593</v>
      </c>
      <c r="F119" s="22">
        <f>+D119*E119</f>
        <v>83006.24300607748</v>
      </c>
      <c r="G119" s="23">
        <v>-13.141946878138318</v>
      </c>
      <c r="H119" s="23">
        <v>35.09648880559401</v>
      </c>
      <c r="I119" s="23">
        <v>5.938578740626128</v>
      </c>
      <c r="J119" s="23">
        <f>+IF(I119&gt;10,10,I119)</f>
        <v>5.938578740626128</v>
      </c>
      <c r="K119" s="23">
        <f>-2.211-(0.131*G119)+(0.152*H119)+(0.392*J119)</f>
        <v>7.17318420581185</v>
      </c>
      <c r="L119" s="22">
        <f>+K119/100*F119</f>
        <v>5954.190713149753</v>
      </c>
      <c r="M119" s="22">
        <v>303845.32372819417</v>
      </c>
      <c r="N119" s="22">
        <v>369362.4668911603</v>
      </c>
      <c r="O119" s="22">
        <f>+N119/M119*L119</f>
        <v>7238.072790341114</v>
      </c>
      <c r="P119" s="24">
        <f>+O119/F119</f>
        <v>0.08719913741682253</v>
      </c>
      <c r="Q119" s="25">
        <v>0.032677243814714416</v>
      </c>
      <c r="R119" s="25">
        <v>0.011227871821595405</v>
      </c>
      <c r="S119" s="26">
        <f>+Q119/R119</f>
        <v>2.9103684414943025</v>
      </c>
      <c r="T119" s="26">
        <f>+IF(S119&lt;0.7,0.7,IF(S119&gt;1.3,1.3,S119))</f>
        <v>1.3</v>
      </c>
      <c r="U119" s="26">
        <v>1.0232454726237095</v>
      </c>
      <c r="V119" s="27">
        <f>+O119/N119*(C119-19600000)</f>
        <v>10224567.424529564</v>
      </c>
      <c r="W119" s="27">
        <f>+V119*(T119-1)</f>
        <v>3067370.2273588697</v>
      </c>
      <c r="X119" s="27">
        <f>+(U119-1)*(V119+W119)</f>
        <v>308977.37280302565</v>
      </c>
      <c r="Y119" s="27">
        <v>0</v>
      </c>
      <c r="Z119" s="27">
        <v>0</v>
      </c>
      <c r="AA119" s="54">
        <f>SUM(V119:Z119)</f>
        <v>13600915.024691459</v>
      </c>
    </row>
    <row r="120" spans="1:27" ht="12.75">
      <c r="A120" s="18" t="s">
        <v>82</v>
      </c>
      <c r="B120" s="19" t="s">
        <v>129</v>
      </c>
      <c r="C120" s="11">
        <v>541364778.582899</v>
      </c>
      <c r="D120" s="12">
        <v>39476.79649525463</v>
      </c>
      <c r="E120" s="10">
        <v>1.7788033305844593</v>
      </c>
      <c r="F120" s="12">
        <f>+D120*E120</f>
        <v>70221.45708656385</v>
      </c>
      <c r="G120" s="13">
        <v>-13.661751951431041</v>
      </c>
      <c r="H120" s="13">
        <v>27.102418021327395</v>
      </c>
      <c r="I120" s="13">
        <v>5.991553441898394</v>
      </c>
      <c r="J120" s="13">
        <f>+IF(I120&gt;10,10,I120)</f>
        <v>5.991553441898394</v>
      </c>
      <c r="K120" s="13">
        <f>-2.211-(0.131*G120)+(0.152*H120)+(0.392*J120)</f>
        <v>6.046945994103401</v>
      </c>
      <c r="L120" s="12">
        <f>+K120/100*F120</f>
        <v>4246.253586297012</v>
      </c>
      <c r="M120" s="12">
        <v>303845.32372819417</v>
      </c>
      <c r="N120" s="12">
        <v>369362.4668911603</v>
      </c>
      <c r="O120" s="12">
        <f>+N120/M120*L120</f>
        <v>5161.858936763246</v>
      </c>
      <c r="P120" s="14">
        <f>+O120/F120</f>
        <v>0.07350828579931182</v>
      </c>
      <c r="Q120" s="15">
        <v>0.0042870053339174865</v>
      </c>
      <c r="R120" s="15">
        <v>0.011227871821595405</v>
      </c>
      <c r="S120" s="16">
        <f>+Q120/R120</f>
        <v>0.38181815770927924</v>
      </c>
      <c r="T120" s="16">
        <f>+IF(S120&lt;0.7,0.7,IF(S120&gt;1.3,1.3,S120))</f>
        <v>0.7</v>
      </c>
      <c r="U120" s="16">
        <v>1.0232454726237095</v>
      </c>
      <c r="V120" s="17">
        <f>+O120/N120*(C120-19600000)</f>
        <v>7291688.86022753</v>
      </c>
      <c r="W120" s="17">
        <f>+V120*(T120-1)</f>
        <v>-2187506.6580682592</v>
      </c>
      <c r="X120" s="17">
        <f>+(U120-1)*(V120+W120)</f>
        <v>118649.1276467184</v>
      </c>
      <c r="Y120" s="17">
        <v>0</v>
      </c>
      <c r="Z120" s="17">
        <v>0</v>
      </c>
      <c r="AA120" s="53">
        <f>SUM(V120:Z120)</f>
        <v>5222831.329805989</v>
      </c>
    </row>
    <row r="121" spans="1:27" ht="12.75">
      <c r="A121" s="28" t="s">
        <v>82</v>
      </c>
      <c r="B121" s="29" t="s">
        <v>111</v>
      </c>
      <c r="C121" s="21">
        <v>541364778.582899</v>
      </c>
      <c r="D121" s="22">
        <v>15008.848214674174</v>
      </c>
      <c r="E121" s="20">
        <v>1.7788033305844593</v>
      </c>
      <c r="F121" s="22">
        <f>+D121*E121</f>
        <v>26697.789192499036</v>
      </c>
      <c r="G121" s="23">
        <v>-16.25791003933642</v>
      </c>
      <c r="H121" s="23">
        <v>32.93844900966713</v>
      </c>
      <c r="I121" s="23">
        <v>5.629502764487962</v>
      </c>
      <c r="J121" s="23">
        <f>+IF(I121&gt;10,10,I121)</f>
        <v>5.629502764487962</v>
      </c>
      <c r="K121" s="23">
        <f>-2.211-(0.131*G121)+(0.152*H121)+(0.392*J121)</f>
        <v>7.132195548301756</v>
      </c>
      <c r="L121" s="22">
        <f>+K121/100*F121</f>
        <v>1904.1385322824037</v>
      </c>
      <c r="M121" s="22">
        <v>303845.32372819417</v>
      </c>
      <c r="N121" s="22">
        <v>369362.4668911603</v>
      </c>
      <c r="O121" s="22">
        <f>+N121/M121*L121</f>
        <v>2314.7215068397654</v>
      </c>
      <c r="P121" s="24">
        <f>+O121/F121</f>
        <v>0.08670086838089595</v>
      </c>
      <c r="Q121" s="25">
        <v>0.025436167989881537</v>
      </c>
      <c r="R121" s="25">
        <v>0.011227871821595405</v>
      </c>
      <c r="S121" s="26">
        <f>+Q121/R121</f>
        <v>2.2654487327650332</v>
      </c>
      <c r="T121" s="26">
        <f>+IF(S121&lt;0.7,0.7,IF(S121&gt;1.3,1.3,S121))</f>
        <v>1.3</v>
      </c>
      <c r="U121" s="26">
        <v>1.0232454726237095</v>
      </c>
      <c r="V121" s="27">
        <f>+O121/N121*(C121-19600000)</f>
        <v>3269796.643558827</v>
      </c>
      <c r="W121" s="27">
        <f>+V121*(T121-1)</f>
        <v>980938.9930676483</v>
      </c>
      <c r="X121" s="27">
        <f>+(U121-1)*(V121+W121)</f>
        <v>98810.35887182695</v>
      </c>
      <c r="Y121" s="27">
        <v>0</v>
      </c>
      <c r="Z121" s="27">
        <v>0</v>
      </c>
      <c r="AA121" s="54">
        <f>SUM(V121:Z121)</f>
        <v>4349545.995498302</v>
      </c>
    </row>
    <row r="122" spans="1:27" ht="12.75">
      <c r="A122" s="18" t="s">
        <v>82</v>
      </c>
      <c r="B122" s="19" t="s">
        <v>130</v>
      </c>
      <c r="C122" s="11">
        <v>541364778.582899</v>
      </c>
      <c r="D122" s="12">
        <v>395457.0515034468</v>
      </c>
      <c r="E122" s="10">
        <v>1.7788033305844593</v>
      </c>
      <c r="F122" s="12">
        <f>+D122*E122</f>
        <v>703440.3203174412</v>
      </c>
      <c r="G122" s="13">
        <v>-8.76272498785922</v>
      </c>
      <c r="H122" s="13">
        <v>26.544647916215563</v>
      </c>
      <c r="I122" s="13">
        <v>5.824093222991604</v>
      </c>
      <c r="J122" s="13">
        <f>+IF(I122&gt;10,10,I122)</f>
        <v>5.824093222991604</v>
      </c>
      <c r="K122" s="13">
        <f>-2.211-(0.131*G122)+(0.152*H122)+(0.392*J122)</f>
        <v>5.254748000087033</v>
      </c>
      <c r="L122" s="12">
        <f>+K122/100*F122</f>
        <v>36964.01616368656</v>
      </c>
      <c r="M122" s="12">
        <v>303845.32372819417</v>
      </c>
      <c r="N122" s="12">
        <v>369362.4668911603</v>
      </c>
      <c r="O122" s="12">
        <f>+N122/M122*L122</f>
        <v>44934.4423962155</v>
      </c>
      <c r="P122" s="14">
        <f>+O122/F122</f>
        <v>0.06387811602260438</v>
      </c>
      <c r="Q122" s="15">
        <v>0.007262154166102931</v>
      </c>
      <c r="R122" s="15">
        <v>0.011227871821595405</v>
      </c>
      <c r="S122" s="16">
        <f>+Q122/R122</f>
        <v>0.6467970316632121</v>
      </c>
      <c r="T122" s="16">
        <f>+IF(S122&lt;0.7,0.7,IF(S122&gt;1.3,1.3,S122))</f>
        <v>0.7</v>
      </c>
      <c r="U122" s="16">
        <v>1.0232454726237095</v>
      </c>
      <c r="V122" s="17">
        <f>+O122/N122*(C122-19600000)</f>
        <v>63474801.82526501</v>
      </c>
      <c r="W122" s="17">
        <f>+V122*(T122-1)</f>
        <v>-19042440.54757951</v>
      </c>
      <c r="X122" s="17">
        <f>+(U122-1)*(V122+W122)</f>
        <v>1032851.2376872068</v>
      </c>
      <c r="Y122" s="17">
        <v>19599999.999999993</v>
      </c>
      <c r="Z122" s="17">
        <v>26076265</v>
      </c>
      <c r="AA122" s="53">
        <f>SUM(V122:Z122)</f>
        <v>91141477.51537271</v>
      </c>
    </row>
    <row r="123" spans="1:27" ht="12.75">
      <c r="A123" s="28" t="s">
        <v>131</v>
      </c>
      <c r="B123" s="29" t="s">
        <v>132</v>
      </c>
      <c r="C123" s="21">
        <v>153037450.63441923</v>
      </c>
      <c r="D123" s="22">
        <v>59631.103493509516</v>
      </c>
      <c r="E123" s="20">
        <v>1.9873370464218418</v>
      </c>
      <c r="F123" s="22">
        <f>+D123*E123</f>
        <v>118507.10109166638</v>
      </c>
      <c r="G123" s="23">
        <v>0</v>
      </c>
      <c r="H123" s="23">
        <v>28.24272473270728</v>
      </c>
      <c r="I123" s="23">
        <v>6.67161820207446</v>
      </c>
      <c r="J123" s="23">
        <f>+IF(I123&gt;10,10,I123)</f>
        <v>6.67161820207446</v>
      </c>
      <c r="K123" s="23">
        <f>-2.211-(0.131*G123)+(0.152*H123)+(0.392*J123)</f>
        <v>4.6971684945846945</v>
      </c>
      <c r="L123" s="22">
        <f>+K123/100*F123</f>
        <v>5566.478216323388</v>
      </c>
      <c r="M123" s="22">
        <v>87401.61910197986</v>
      </c>
      <c r="N123" s="22">
        <v>103660.19491935085</v>
      </c>
      <c r="O123" s="22">
        <f>+N123/M123*L123</f>
        <v>6601.962559127601</v>
      </c>
      <c r="P123" s="24">
        <f>+O123/F123</f>
        <v>0.05570942583449847</v>
      </c>
      <c r="Q123" s="25">
        <v>0.04885427141509711</v>
      </c>
      <c r="R123" s="25">
        <v>0.01860007906179998</v>
      </c>
      <c r="S123" s="26">
        <f>+Q123/R123</f>
        <v>2.6265625674372455</v>
      </c>
      <c r="T123" s="26">
        <f>+IF(S123&lt;0.7,0.7,IF(S123&gt;1.3,1.3,S123))</f>
        <v>1.3</v>
      </c>
      <c r="U123" s="26">
        <v>1.1147832720668365</v>
      </c>
      <c r="V123" s="27">
        <f>+O123/N123*(C123-19600000)</f>
        <v>8498431.37724432</v>
      </c>
      <c r="W123" s="27">
        <f>+V123*(T123-1)</f>
        <v>2549529.4131732965</v>
      </c>
      <c r="X123" s="27">
        <f>+(U123-1)*(V123+W123)</f>
        <v>1268121.0891902468</v>
      </c>
      <c r="Y123" s="27">
        <v>0</v>
      </c>
      <c r="Z123" s="27">
        <v>0</v>
      </c>
      <c r="AA123" s="54">
        <f>SUM(V123:Z123)</f>
        <v>12316081.879607862</v>
      </c>
    </row>
    <row r="124" spans="1:27" ht="12.75">
      <c r="A124" s="18" t="s">
        <v>131</v>
      </c>
      <c r="B124" s="19" t="s">
        <v>133</v>
      </c>
      <c r="C124" s="11">
        <v>153037450.63441923</v>
      </c>
      <c r="D124" s="12">
        <v>9826.999999999995</v>
      </c>
      <c r="E124" s="10">
        <v>1.9873370464218418</v>
      </c>
      <c r="F124" s="12">
        <f>+D124*E124</f>
        <v>19529.561155187428</v>
      </c>
      <c r="G124" s="13">
        <v>0</v>
      </c>
      <c r="H124" s="13">
        <v>33.60130253383537</v>
      </c>
      <c r="I124" s="13">
        <v>7.2116320834325105</v>
      </c>
      <c r="J124" s="13">
        <f>+IF(I124&gt;10,10,I124)</f>
        <v>7.2116320834325105</v>
      </c>
      <c r="K124" s="13">
        <f>-2.211-(0.131*G124)+(0.152*H124)+(0.392*J124)</f>
        <v>5.723357761848521</v>
      </c>
      <c r="L124" s="12">
        <f>+K124/100*F124</f>
        <v>1117.7466542303735</v>
      </c>
      <c r="M124" s="12">
        <v>87401.61910197986</v>
      </c>
      <c r="N124" s="12">
        <v>103660.19491935085</v>
      </c>
      <c r="O124" s="12">
        <f>+N124/M124*L124</f>
        <v>1325.6715062999115</v>
      </c>
      <c r="P124" s="14">
        <f>+O124/F124</f>
        <v>0.06788025065006581</v>
      </c>
      <c r="Q124" s="15">
        <v>0.03829126922550317</v>
      </c>
      <c r="R124" s="15">
        <v>0.01860007906179998</v>
      </c>
      <c r="S124" s="16">
        <f>+Q124/R124</f>
        <v>2.0586616378499207</v>
      </c>
      <c r="T124" s="16">
        <f>+IF(S124&lt;0.7,0.7,IF(S124&gt;1.3,1.3,S124))</f>
        <v>1.3</v>
      </c>
      <c r="U124" s="16">
        <v>1.1147832720668365</v>
      </c>
      <c r="V124" s="17">
        <f>+O124/N124*(C124-19600000)</f>
        <v>1706481.7051229444</v>
      </c>
      <c r="W124" s="17">
        <f>+V124*(T124-1)</f>
        <v>511944.5115368834</v>
      </c>
      <c r="X124" s="17">
        <f>+(U124-1)*(V124+W124)</f>
        <v>254638.21998706777</v>
      </c>
      <c r="Y124" s="17">
        <v>0</v>
      </c>
      <c r="Z124" s="17">
        <v>0</v>
      </c>
      <c r="AA124" s="53">
        <f>SUM(V124:Z124)</f>
        <v>2473064.436646896</v>
      </c>
    </row>
    <row r="125" spans="1:27" ht="12.75">
      <c r="A125" s="28" t="s">
        <v>131</v>
      </c>
      <c r="B125" s="29" t="s">
        <v>136</v>
      </c>
      <c r="C125" s="21">
        <v>153037450.63441923</v>
      </c>
      <c r="D125" s="22">
        <v>26470.55341699095</v>
      </c>
      <c r="E125" s="20">
        <v>1.9873370464218418</v>
      </c>
      <c r="F125" s="22">
        <f>+D125*E125</f>
        <v>52605.91144487439</v>
      </c>
      <c r="G125" s="23">
        <v>0</v>
      </c>
      <c r="H125" s="23">
        <v>51.17545978195201</v>
      </c>
      <c r="I125" s="23">
        <v>7.1269659688252265</v>
      </c>
      <c r="J125" s="23">
        <f>+IF(I125&gt;10,10,I125)</f>
        <v>7.1269659688252265</v>
      </c>
      <c r="K125" s="23">
        <f>-2.211-(0.131*G125)+(0.152*H125)+(0.392*J125)</f>
        <v>8.361440546636194</v>
      </c>
      <c r="L125" s="22">
        <f>+K125/100*F125</f>
        <v>4398.612009479258</v>
      </c>
      <c r="M125" s="22">
        <v>87401.61910197986</v>
      </c>
      <c r="N125" s="22">
        <v>103660.19491935085</v>
      </c>
      <c r="O125" s="22">
        <f>+N125/M125*L125</f>
        <v>5216.848188420902</v>
      </c>
      <c r="P125" s="24">
        <f>+O125/F125</f>
        <v>0.0991684783161228</v>
      </c>
      <c r="Q125" s="25">
        <v>0.055830865561299486</v>
      </c>
      <c r="R125" s="25">
        <v>0.01860007906179998</v>
      </c>
      <c r="S125" s="26">
        <f>+Q125/R125</f>
        <v>3.0016466798768855</v>
      </c>
      <c r="T125" s="26">
        <f>+IF(S125&lt;0.7,0.7,IF(S125&gt;1.3,1.3,S125))</f>
        <v>1.3</v>
      </c>
      <c r="U125" s="26">
        <v>1.1147832720668365</v>
      </c>
      <c r="V125" s="27">
        <f>+O125/N125*(C125-19600000)</f>
        <v>6715431.349046444</v>
      </c>
      <c r="W125" s="27">
        <f>+V125*(T125-1)</f>
        <v>2014629.4047139334</v>
      </c>
      <c r="X125" s="27">
        <f>+(U125-1)*(V125+W125)</f>
        <v>1002064.9386588888</v>
      </c>
      <c r="Y125" s="27">
        <v>0</v>
      </c>
      <c r="Z125" s="27">
        <v>0</v>
      </c>
      <c r="AA125" s="54">
        <f>SUM(V125:Z125)</f>
        <v>9732125.692419266</v>
      </c>
    </row>
    <row r="126" spans="1:27" ht="12.75">
      <c r="A126" s="18" t="s">
        <v>131</v>
      </c>
      <c r="B126" s="19" t="s">
        <v>137</v>
      </c>
      <c r="C126" s="11">
        <v>153037450.63441923</v>
      </c>
      <c r="D126" s="12">
        <v>92364.03326631339</v>
      </c>
      <c r="E126" s="10">
        <v>1.9873370464218418</v>
      </c>
      <c r="F126" s="12">
        <f>+D126*E126</f>
        <v>183558.465067084</v>
      </c>
      <c r="G126" s="13">
        <v>0</v>
      </c>
      <c r="H126" s="13">
        <v>21.65141105851888</v>
      </c>
      <c r="I126" s="13">
        <v>5.281184947794767</v>
      </c>
      <c r="J126" s="13">
        <f>+IF(I126&gt;10,10,I126)</f>
        <v>5.281184947794767</v>
      </c>
      <c r="K126" s="13">
        <f>-2.211-(0.131*G126)+(0.152*H126)+(0.392*J126)</f>
        <v>3.1502389804304185</v>
      </c>
      <c r="L126" s="12">
        <f>+K126/100*F126</f>
        <v>5782.530318423033</v>
      </c>
      <c r="M126" s="12">
        <v>87401.61910197986</v>
      </c>
      <c r="N126" s="12">
        <v>103660.19491935085</v>
      </c>
      <c r="O126" s="12">
        <f>+N126/M126*L126</f>
        <v>6858.204986287368</v>
      </c>
      <c r="P126" s="14">
        <f>+O126/F126</f>
        <v>0.03736250999800495</v>
      </c>
      <c r="Q126" s="15">
        <v>0.00707631791478709</v>
      </c>
      <c r="R126" s="15">
        <v>0.01860007906179998</v>
      </c>
      <c r="S126" s="16">
        <f>+Q126/R126</f>
        <v>0.3804455825846525</v>
      </c>
      <c r="T126" s="16">
        <f>+IF(S126&lt;0.7,0.7,IF(S126&gt;1.3,1.3,S126))</f>
        <v>0.7</v>
      </c>
      <c r="U126" s="16">
        <v>1.1147832720668365</v>
      </c>
      <c r="V126" s="17">
        <f>+O126/N126*(C126-19600000)</f>
        <v>8828281.579158152</v>
      </c>
      <c r="W126" s="17">
        <f>+V126*(T126-1)</f>
        <v>-2648484.4737474457</v>
      </c>
      <c r="X126" s="17">
        <f>+(U126-1)*(V126+W126)</f>
        <v>709337.3324682056</v>
      </c>
      <c r="Y126" s="17">
        <v>0</v>
      </c>
      <c r="Z126" s="17">
        <v>0</v>
      </c>
      <c r="AA126" s="53">
        <f>SUM(V126:Z126)</f>
        <v>6889134.437878912</v>
      </c>
    </row>
    <row r="127" spans="1:27" ht="12.75">
      <c r="A127" s="28" t="s">
        <v>131</v>
      </c>
      <c r="B127" s="29" t="s">
        <v>134</v>
      </c>
      <c r="C127" s="21">
        <v>153037450.63441923</v>
      </c>
      <c r="D127" s="22">
        <v>13256</v>
      </c>
      <c r="E127" s="20">
        <v>1.9873370464218418</v>
      </c>
      <c r="F127" s="22">
        <f>+D127*E127</f>
        <v>26344.139887367935</v>
      </c>
      <c r="G127" s="23">
        <v>0</v>
      </c>
      <c r="H127" s="23">
        <v>33.788473144236576</v>
      </c>
      <c r="I127" s="23">
        <v>6.180716903052797</v>
      </c>
      <c r="J127" s="23">
        <f>+IF(I127&gt;10,10,I127)</f>
        <v>6.180716903052797</v>
      </c>
      <c r="K127" s="23">
        <f>-2.211-(0.131*G127)+(0.152*H127)+(0.392*J127)</f>
        <v>5.347688943920656</v>
      </c>
      <c r="L127" s="22">
        <f>+K127/100*F127</f>
        <v>1408.8026561277666</v>
      </c>
      <c r="M127" s="22">
        <v>87401.61910197986</v>
      </c>
      <c r="N127" s="22">
        <v>103660.19491935085</v>
      </c>
      <c r="O127" s="22">
        <f>+N127/M127*L127</f>
        <v>1670.8701673673618</v>
      </c>
      <c r="P127" s="24">
        <f>+O127/F127</f>
        <v>0.06342473789279213</v>
      </c>
      <c r="Q127" s="25">
        <v>0.03883518963740739</v>
      </c>
      <c r="R127" s="25">
        <v>0.01860007906179998</v>
      </c>
      <c r="S127" s="26">
        <f>+Q127/R127</f>
        <v>2.087904546447084</v>
      </c>
      <c r="T127" s="26">
        <f>+IF(S127&lt;0.7,0.7,IF(S127&gt;1.3,1.3,S127))</f>
        <v>1.3</v>
      </c>
      <c r="U127" s="26">
        <v>1.1147832720668365</v>
      </c>
      <c r="V127" s="27">
        <f>+O127/N127*(C127-19600000)</f>
        <v>2150841.561199742</v>
      </c>
      <c r="W127" s="27">
        <f>+V127*(T127-1)</f>
        <v>645252.4683599226</v>
      </c>
      <c r="X127" s="27">
        <f>+(U127-1)*(V127+W127)</f>
        <v>320944.8217194041</v>
      </c>
      <c r="Y127" s="27">
        <v>0</v>
      </c>
      <c r="Z127" s="27">
        <v>0</v>
      </c>
      <c r="AA127" s="54">
        <f>SUM(V127:Z127)</f>
        <v>3117038.8512790687</v>
      </c>
    </row>
    <row r="128" spans="1:27" ht="12.75">
      <c r="A128" s="18" t="s">
        <v>131</v>
      </c>
      <c r="B128" s="19" t="s">
        <v>138</v>
      </c>
      <c r="C128" s="11">
        <v>153037450.63441923</v>
      </c>
      <c r="D128" s="12">
        <v>78193.08265697528</v>
      </c>
      <c r="E128" s="10">
        <v>1.9873370464218418</v>
      </c>
      <c r="F128" s="12">
        <f>+D128*E128</f>
        <v>155396.0099381322</v>
      </c>
      <c r="G128" s="13">
        <v>0</v>
      </c>
      <c r="H128" s="13">
        <v>34.32304591556278</v>
      </c>
      <c r="I128" s="13">
        <v>6.0910762093938535</v>
      </c>
      <c r="J128" s="13">
        <f>+IF(I128&gt;10,10,I128)</f>
        <v>6.0910762093938535</v>
      </c>
      <c r="K128" s="13">
        <f>-2.211-(0.131*G128)+(0.152*H128)+(0.392*J128)</f>
        <v>5.393804853247933</v>
      </c>
      <c r="L128" s="12">
        <f>+K128/100*F128</f>
        <v>8381.757525796615</v>
      </c>
      <c r="M128" s="12">
        <v>87401.61910197986</v>
      </c>
      <c r="N128" s="12">
        <v>103660.19491935085</v>
      </c>
      <c r="O128" s="12">
        <f>+N128/M128*L128</f>
        <v>9940.94420467242</v>
      </c>
      <c r="P128" s="14">
        <f>+O128/F128</f>
        <v>0.06397168246874683</v>
      </c>
      <c r="Q128" s="15">
        <v>0.024732940317575794</v>
      </c>
      <c r="R128" s="15">
        <v>0.01860007906179998</v>
      </c>
      <c r="S128" s="16">
        <f>+Q128/R128</f>
        <v>1.3297223218997607</v>
      </c>
      <c r="T128" s="16">
        <f>+IF(S128&lt;0.7,0.7,IF(S128&gt;1.3,1.3,S128))</f>
        <v>1.3</v>
      </c>
      <c r="U128" s="16">
        <v>1.1147832720668365</v>
      </c>
      <c r="V128" s="17">
        <f>+O128/N128*(C128-19600000)</f>
        <v>12796563.35397135</v>
      </c>
      <c r="W128" s="17">
        <f>+V128*(T128-1)</f>
        <v>3838969.0061914055</v>
      </c>
      <c r="X128" s="17">
        <f>+(U128-1)*(V128+W128)</f>
        <v>1909480.8368732235</v>
      </c>
      <c r="Y128" s="17">
        <v>0</v>
      </c>
      <c r="Z128" s="17">
        <v>0</v>
      </c>
      <c r="AA128" s="53">
        <f>SUM(V128:Z128)</f>
        <v>18545013.197035976</v>
      </c>
    </row>
    <row r="129" spans="1:27" ht="12.75">
      <c r="A129" s="28" t="s">
        <v>131</v>
      </c>
      <c r="B129" s="29" t="s">
        <v>139</v>
      </c>
      <c r="C129" s="21">
        <v>153037450.63441923</v>
      </c>
      <c r="D129" s="22">
        <v>51817.52389941746</v>
      </c>
      <c r="E129" s="20">
        <v>1.9873370464218418</v>
      </c>
      <c r="F129" s="22">
        <f>+D129*E129</f>
        <v>102978.8848991615</v>
      </c>
      <c r="G129" s="23">
        <v>0</v>
      </c>
      <c r="H129" s="23">
        <v>28.8444156819317</v>
      </c>
      <c r="I129" s="23">
        <v>6.025310695370492</v>
      </c>
      <c r="J129" s="23">
        <f>+IF(I129&gt;10,10,I129)</f>
        <v>6.025310695370492</v>
      </c>
      <c r="K129" s="23">
        <f>-2.211-(0.131*G129)+(0.152*H129)+(0.392*J129)</f>
        <v>4.5352729762388515</v>
      </c>
      <c r="L129" s="22">
        <f>+K129/100*F129</f>
        <v>4670.373538063783</v>
      </c>
      <c r="M129" s="22">
        <v>87401.61910197986</v>
      </c>
      <c r="N129" s="22">
        <v>103660.19491935085</v>
      </c>
      <c r="O129" s="22">
        <f>+N129/M129*L129</f>
        <v>5539.163190294986</v>
      </c>
      <c r="P129" s="24">
        <f>+O129/F129</f>
        <v>0.05378931026218646</v>
      </c>
      <c r="Q129" s="25">
        <v>0.029911030307739415</v>
      </c>
      <c r="R129" s="25">
        <v>0.01860007906179998</v>
      </c>
      <c r="S129" s="26">
        <f>+Q129/R129</f>
        <v>1.6081130735174867</v>
      </c>
      <c r="T129" s="26">
        <f>+IF(S129&lt;0.7,0.7,IF(S129&gt;1.3,1.3,S129))</f>
        <v>1.3</v>
      </c>
      <c r="U129" s="26">
        <v>1.1147832720668365</v>
      </c>
      <c r="V129" s="27">
        <f>+O129/N129*(C129-19600000)</f>
        <v>7130334.02393305</v>
      </c>
      <c r="W129" s="27">
        <f>+V129*(T129-1)</f>
        <v>2139100.207179915</v>
      </c>
      <c r="X129" s="27">
        <f>+(U129-1)*(V129+W129)</f>
        <v>1063975.9912554866</v>
      </c>
      <c r="Y129" s="27">
        <v>0</v>
      </c>
      <c r="Z129" s="27">
        <v>0</v>
      </c>
      <c r="AA129" s="54">
        <f>SUM(V129:Z129)</f>
        <v>10333410.22236845</v>
      </c>
    </row>
    <row r="130" spans="1:27" ht="12.75">
      <c r="A130" s="18" t="s">
        <v>131</v>
      </c>
      <c r="B130" s="19" t="s">
        <v>140</v>
      </c>
      <c r="C130" s="11">
        <v>153037450.63441923</v>
      </c>
      <c r="D130" s="12">
        <v>115525.14051871028</v>
      </c>
      <c r="E130" s="10">
        <v>1.9873370464218418</v>
      </c>
      <c r="F130" s="12">
        <f>+D130*E130</f>
        <v>229587.39154592194</v>
      </c>
      <c r="G130" s="13">
        <v>0</v>
      </c>
      <c r="H130" s="13">
        <v>25.882829057146665</v>
      </c>
      <c r="I130" s="13">
        <v>5.40424228962146</v>
      </c>
      <c r="J130" s="13">
        <f>+IF(I130&gt;10,10,I130)</f>
        <v>5.40424228962146</v>
      </c>
      <c r="K130" s="13">
        <f>-2.211-(0.131*G130)+(0.152*H130)+(0.392*J130)</f>
        <v>3.8416529942179056</v>
      </c>
      <c r="L130" s="12">
        <f>+K130/100*F130</f>
        <v>8819.950901670696</v>
      </c>
      <c r="M130" s="12">
        <v>87401.61910197986</v>
      </c>
      <c r="N130" s="12">
        <v>103660.19491935085</v>
      </c>
      <c r="O130" s="12">
        <f>+N130/M130*L130</f>
        <v>10460.650947203998</v>
      </c>
      <c r="P130" s="14">
        <f>+O130/F130</f>
        <v>0.04556282850189386</v>
      </c>
      <c r="Q130" s="15">
        <v>0.0012543110127949519</v>
      </c>
      <c r="R130" s="15">
        <v>0.01860007906179998</v>
      </c>
      <c r="S130" s="16">
        <f>+Q130/R130</f>
        <v>0.06743578931183149</v>
      </c>
      <c r="T130" s="16">
        <f>+IF(S130&lt;0.7,0.7,IF(S130&gt;1.3,1.3,S130))</f>
        <v>0.7</v>
      </c>
      <c r="U130" s="16">
        <v>1.1147832720668365</v>
      </c>
      <c r="V130" s="17">
        <f>+O130/N130*(C130-19600000)</f>
        <v>13465560.193644341</v>
      </c>
      <c r="W130" s="17">
        <f>+V130*(T130-1)</f>
        <v>-4039668.058093303</v>
      </c>
      <c r="X130" s="17">
        <f>+(U130-1)*(V130+W130)</f>
        <v>1081934.741467609</v>
      </c>
      <c r="Y130" s="17">
        <v>0</v>
      </c>
      <c r="Z130" s="17">
        <v>0</v>
      </c>
      <c r="AA130" s="53">
        <f>SUM(V130:Z130)</f>
        <v>10507826.87701865</v>
      </c>
    </row>
    <row r="131" spans="1:27" ht="12.75">
      <c r="A131" s="28" t="s">
        <v>131</v>
      </c>
      <c r="B131" s="29" t="s">
        <v>135</v>
      </c>
      <c r="C131" s="21">
        <v>153037450.63441923</v>
      </c>
      <c r="D131" s="22">
        <v>9145.164289839548</v>
      </c>
      <c r="E131" s="20">
        <v>1.9873370464218418</v>
      </c>
      <c r="F131" s="22">
        <f>+D131*E131</f>
        <v>18174.52378881223</v>
      </c>
      <c r="G131" s="23">
        <v>0</v>
      </c>
      <c r="H131" s="23">
        <v>32.43474258703612</v>
      </c>
      <c r="I131" s="23">
        <v>5.996512095872641</v>
      </c>
      <c r="J131" s="23">
        <f>+IF(I131&gt;10,10,I131)</f>
        <v>5.996512095872641</v>
      </c>
      <c r="K131" s="23">
        <f>-2.211-(0.131*G131)+(0.152*H131)+(0.392*J131)</f>
        <v>5.069713614811565</v>
      </c>
      <c r="L131" s="22">
        <f>+K131/100*F131</f>
        <v>921.3963069485803</v>
      </c>
      <c r="M131" s="22">
        <v>87401.61910197986</v>
      </c>
      <c r="N131" s="22">
        <v>103660.19491935085</v>
      </c>
      <c r="O131" s="22">
        <f>+N131/M131*L131</f>
        <v>1092.7957829341433</v>
      </c>
      <c r="P131" s="24">
        <f>+O131/F131</f>
        <v>0.06012789086704106</v>
      </c>
      <c r="Q131" s="25">
        <v>0.02907742002268835</v>
      </c>
      <c r="R131" s="25">
        <v>0.01860007906179998</v>
      </c>
      <c r="S131" s="26">
        <f>+Q131/R131</f>
        <v>1.563295506759768</v>
      </c>
      <c r="T131" s="26">
        <f>+IF(S131&lt;0.7,0.7,IF(S131&gt;1.3,1.3,S131))</f>
        <v>1.3</v>
      </c>
      <c r="U131" s="26">
        <v>1.1147832720668365</v>
      </c>
      <c r="V131" s="27">
        <f>+O131/N131*(C131-19600000)</f>
        <v>1406710.487590982</v>
      </c>
      <c r="W131" s="27">
        <f>+V131*(T131-1)</f>
        <v>422013.14627729467</v>
      </c>
      <c r="X131" s="27">
        <f>+(U131-1)*(V131+W131)</f>
        <v>209906.88240135627</v>
      </c>
      <c r="Y131" s="27">
        <v>0</v>
      </c>
      <c r="Z131" s="27">
        <v>0</v>
      </c>
      <c r="AA131" s="54">
        <f>SUM(V131:Z131)</f>
        <v>2038630.516269633</v>
      </c>
    </row>
    <row r="132" spans="1:27" ht="12.75">
      <c r="A132" s="18" t="s">
        <v>131</v>
      </c>
      <c r="B132" s="19" t="s">
        <v>141</v>
      </c>
      <c r="C132" s="11">
        <v>153037450.63441923</v>
      </c>
      <c r="D132" s="12">
        <v>481830.9061687274</v>
      </c>
      <c r="E132" s="10">
        <v>1.9873370464218418</v>
      </c>
      <c r="F132" s="12">
        <f>+D132*E132</f>
        <v>957560.4099401183</v>
      </c>
      <c r="G132" s="13">
        <v>-0.05015868501610718</v>
      </c>
      <c r="H132" s="13">
        <v>27.42133985650039</v>
      </c>
      <c r="I132" s="13">
        <v>6.28821830958212</v>
      </c>
      <c r="J132" s="13">
        <f>+IF(I132&gt;10,10,I132)</f>
        <v>6.28821830958212</v>
      </c>
      <c r="K132" s="13">
        <f>-2.211-(0.131*G132)+(0.152*H132)+(0.392*J132)</f>
        <v>4.42859602328136</v>
      </c>
      <c r="L132" s="12">
        <f>+K132/100*F132</f>
        <v>42406.482235124764</v>
      </c>
      <c r="M132" s="12">
        <v>87401.61910197986</v>
      </c>
      <c r="N132" s="12">
        <v>103660.19491935085</v>
      </c>
      <c r="O132" s="12">
        <f>+N132/M132*L132</f>
        <v>50294.99750122415</v>
      </c>
      <c r="P132" s="14">
        <f>+O132/F132</f>
        <v>0.05252409871912873</v>
      </c>
      <c r="Q132" s="15">
        <v>0.01217669162771745</v>
      </c>
      <c r="R132" s="15">
        <v>0.01860007906179998</v>
      </c>
      <c r="S132" s="16">
        <f>+Q132/R132</f>
        <v>0.6546580574877986</v>
      </c>
      <c r="T132" s="16">
        <f>+IF(S132&lt;0.7,0.7,IF(S132&gt;1.3,1.3,S132))</f>
        <v>0.7</v>
      </c>
      <c r="U132" s="16">
        <v>1.1147832720668365</v>
      </c>
      <c r="V132" s="17">
        <f>+O132/N132*(C132-19600000)</f>
        <v>64742655.09002058</v>
      </c>
      <c r="W132" s="17">
        <f>+V132*(T132-1)</f>
        <v>-19422796.52700618</v>
      </c>
      <c r="X132" s="17">
        <f>+(U132-1)*(V132+W132)</f>
        <v>5201961.655469031</v>
      </c>
      <c r="Y132" s="17">
        <v>19600000</v>
      </c>
      <c r="Z132" s="17">
        <v>6963304</v>
      </c>
      <c r="AA132" s="53">
        <f>SUM(V132:Z132)</f>
        <v>77085124.21848343</v>
      </c>
    </row>
    <row r="133" spans="1:27" ht="12.75">
      <c r="A133" s="28" t="s">
        <v>142</v>
      </c>
      <c r="B133" s="29" t="s">
        <v>143</v>
      </c>
      <c r="C133" s="21">
        <v>19600000</v>
      </c>
      <c r="D133" s="22">
        <v>18146</v>
      </c>
      <c r="E133" s="20">
        <v>2.0874520272275134</v>
      </c>
      <c r="F133" s="22">
        <f>+D133*E133</f>
        <v>37878.90448607046</v>
      </c>
      <c r="G133" s="23">
        <v>-1.4204765970659108</v>
      </c>
      <c r="H133" s="23">
        <v>26.264741540835466</v>
      </c>
      <c r="I133" s="23">
        <v>5.979026451713887</v>
      </c>
      <c r="J133" s="23">
        <f>+IF(I133&gt;10,10,I133)</f>
        <v>5.979026451713887</v>
      </c>
      <c r="K133" s="23">
        <f>-2.211-(0.131*G133)+(0.152*H133)+(0.392*J133)</f>
        <v>4.311101517494469</v>
      </c>
      <c r="L133" s="22">
        <f>+K133/100*F133</f>
        <v>1632.9980261092642</v>
      </c>
      <c r="M133" s="22">
        <v>6995.271250936881</v>
      </c>
      <c r="N133" s="22">
        <v>6152.3956246362795</v>
      </c>
      <c r="O133" s="22">
        <f>+N133/M133*L133</f>
        <v>1436.2345004889892</v>
      </c>
      <c r="P133" s="24">
        <f>+O133/F133</f>
        <v>0.03791647408961229</v>
      </c>
      <c r="Q133" s="25">
        <v>0</v>
      </c>
      <c r="R133" s="25">
        <v>0.0002801657048442328</v>
      </c>
      <c r="S133" s="26">
        <f>+Q133/R133</f>
        <v>0</v>
      </c>
      <c r="T133" s="26">
        <f>+IF(S133&lt;0.7,0.7,IF(S133&gt;1.3,1.3,S133))</f>
        <v>0.7</v>
      </c>
      <c r="U133" s="26">
        <v>0.9624580571652339</v>
      </c>
      <c r="V133" s="27">
        <f>+O133/N133*(C133-19600000)</f>
        <v>0</v>
      </c>
      <c r="W133" s="27">
        <f>+V133*(T133-1)</f>
        <v>0</v>
      </c>
      <c r="X133" s="27">
        <f>+(U133-1)*(V133+W133)</f>
        <v>0</v>
      </c>
      <c r="Y133" s="27">
        <v>19600000</v>
      </c>
      <c r="Z133" s="27">
        <v>0</v>
      </c>
      <c r="AA133" s="54">
        <f>SUM(V133:Z133)</f>
        <v>19600000</v>
      </c>
    </row>
    <row r="134" spans="1:27" ht="12.75">
      <c r="A134" s="18" t="s">
        <v>144</v>
      </c>
      <c r="B134" s="19" t="s">
        <v>145</v>
      </c>
      <c r="C134" s="11">
        <v>21607197.07663855</v>
      </c>
      <c r="D134" s="12">
        <v>161875.05978768866</v>
      </c>
      <c r="E134" s="10">
        <v>2.4812914125569168</v>
      </c>
      <c r="F134" s="12">
        <f>+D134*E134</f>
        <v>401659.19575832936</v>
      </c>
      <c r="G134" s="13">
        <v>-0.007611620635660064</v>
      </c>
      <c r="H134" s="13">
        <v>23.075540889310638</v>
      </c>
      <c r="I134" s="13">
        <v>4.028574004839719</v>
      </c>
      <c r="J134" s="13">
        <f>+IF(I134&gt;10,10,I134)</f>
        <v>4.028574004839719</v>
      </c>
      <c r="K134" s="13">
        <f>-2.211-(0.131*G134)+(0.152*H134)+(0.392*J134)</f>
        <v>2.8766803473756584</v>
      </c>
      <c r="L134" s="12">
        <f>+K134/100*F134</f>
        <v>11554.451147806983</v>
      </c>
      <c r="M134" s="12">
        <v>18414.037123226422</v>
      </c>
      <c r="N134" s="12">
        <v>21996.13104777125</v>
      </c>
      <c r="O134" s="12">
        <f>+N134/M134*L134</f>
        <v>13802.145609430692</v>
      </c>
      <c r="P134" s="14">
        <f>+O134/F134</f>
        <v>0.03436282737999401</v>
      </c>
      <c r="Q134" s="15">
        <v>0.009781246494258154</v>
      </c>
      <c r="R134" s="15">
        <v>0.011966329875399587</v>
      </c>
      <c r="S134" s="16">
        <f>+Q134/R134</f>
        <v>0.8173973637787193</v>
      </c>
      <c r="T134" s="16">
        <f>+IF(S134&lt;0.7,0.7,IF(S134&gt;1.3,1.3,S134))</f>
        <v>0.8173973637787193</v>
      </c>
      <c r="U134" s="16">
        <v>1.0506257163374282</v>
      </c>
      <c r="V134" s="17">
        <f>+O134/N134*(C134-19600000)</f>
        <v>1259477.2352656962</v>
      </c>
      <c r="W134" s="17">
        <f>+V134*(T134-1)</f>
        <v>-229983.8634202063</v>
      </c>
      <c r="X134" s="17">
        <f>+(U134-1)*(V134+W134)</f>
        <v>52118.83941431224</v>
      </c>
      <c r="Y134" s="17">
        <v>19600000</v>
      </c>
      <c r="Z134" s="17">
        <v>925584.9</v>
      </c>
      <c r="AA134" s="53">
        <f>SUM(V134:Z134)</f>
        <v>21607197.1112598</v>
      </c>
    </row>
    <row r="135" spans="1:27" ht="12.75">
      <c r="A135" s="28" t="s">
        <v>146</v>
      </c>
      <c r="B135" s="29" t="s">
        <v>147</v>
      </c>
      <c r="C135" s="21">
        <v>19600000</v>
      </c>
      <c r="D135" s="22">
        <v>105035.83053796913</v>
      </c>
      <c r="E135" s="20">
        <v>2.076339846755571</v>
      </c>
      <c r="F135" s="22">
        <f>+D135*E135</f>
        <v>218090.08028305095</v>
      </c>
      <c r="G135" s="23">
        <v>-0.6743690959430951</v>
      </c>
      <c r="H135" s="23">
        <v>23.223003538121514</v>
      </c>
      <c r="I135" s="23">
        <v>3.592982668920762</v>
      </c>
      <c r="J135" s="23">
        <f>+IF(I135&gt;10,10,I135)</f>
        <v>3.592982668920762</v>
      </c>
      <c r="K135" s="23">
        <f>-2.211-(0.131*G135)+(0.152*H135)+(0.392*J135)</f>
        <v>2.8156880955799544</v>
      </c>
      <c r="L135" s="22">
        <f>+K135/100*F135</f>
        <v>6140.7364281706305</v>
      </c>
      <c r="M135" s="22">
        <v>10105.557958745323</v>
      </c>
      <c r="N135" s="22">
        <v>9679.70613926098</v>
      </c>
      <c r="O135" s="22">
        <f>+N135/M135*L135</f>
        <v>5881.9636031978935</v>
      </c>
      <c r="P135" s="24">
        <f>+O135/F135</f>
        <v>0.026970339941935522</v>
      </c>
      <c r="Q135" s="25">
        <v>0.001726654190627386</v>
      </c>
      <c r="R135" s="25">
        <v>0.001573539037459232</v>
      </c>
      <c r="S135" s="26">
        <f>+Q135/R135</f>
        <v>1.0973062310645858</v>
      </c>
      <c r="T135" s="26">
        <f>+IF(S135&lt;0.7,0.7,IF(S135&gt;1.3,1.3,S135))</f>
        <v>1.0973062310645858</v>
      </c>
      <c r="U135" s="26">
        <v>0.9766151693770976</v>
      </c>
      <c r="V135" s="27">
        <f>+O135/N135*(C135-19600000)</f>
        <v>0</v>
      </c>
      <c r="W135" s="27">
        <f>+V135*(T135-1)</f>
        <v>0</v>
      </c>
      <c r="X135" s="27">
        <f>+(U135-1)*(V135+W135)</f>
        <v>0</v>
      </c>
      <c r="Y135" s="27">
        <v>19600000</v>
      </c>
      <c r="Z135" s="27">
        <v>0</v>
      </c>
      <c r="AA135" s="54">
        <f>SUM(V135:Z135)</f>
        <v>19600000</v>
      </c>
    </row>
    <row r="136" spans="1:27" ht="12.75">
      <c r="A136" s="18" t="s">
        <v>148</v>
      </c>
      <c r="B136" s="19" t="s">
        <v>70</v>
      </c>
      <c r="C136" s="11">
        <v>172509478.77170655</v>
      </c>
      <c r="D136" s="12">
        <v>27276.182161441913</v>
      </c>
      <c r="E136" s="10">
        <v>1.6774362604187565</v>
      </c>
      <c r="F136" s="12">
        <f>+D136*E136</f>
        <v>45754.05700338992</v>
      </c>
      <c r="G136" s="13">
        <v>-1.1497598602823482</v>
      </c>
      <c r="H136" s="13">
        <v>31.326362496373562</v>
      </c>
      <c r="I136" s="13">
        <v>7.628753877807744</v>
      </c>
      <c r="J136" s="13">
        <f>+IF(I136&gt;10,10,I136)</f>
        <v>7.628753877807744</v>
      </c>
      <c r="K136" s="13">
        <f>-2.211-(0.131*G136)+(0.152*H136)+(0.392*J136)</f>
        <v>5.691697161246405</v>
      </c>
      <c r="L136" s="12">
        <f>+K136/100*F136</f>
        <v>2604.182363617006</v>
      </c>
      <c r="M136" s="12">
        <v>122759.18592954832</v>
      </c>
      <c r="N136" s="12">
        <v>131025.92629851394</v>
      </c>
      <c r="O136" s="12">
        <f>+N136/M136*L136</f>
        <v>2779.550905779024</v>
      </c>
      <c r="P136" s="14">
        <f>+O136/F136</f>
        <v>0.06074982390245934</v>
      </c>
      <c r="Q136" s="15">
        <v>0.014358077619015397</v>
      </c>
      <c r="R136" s="15">
        <v>0.015408418996186468</v>
      </c>
      <c r="S136" s="16">
        <f>+Q136/R136</f>
        <v>0.9318332804013814</v>
      </c>
      <c r="T136" s="16">
        <f>+IF(S136&lt;0.7,0.7,IF(S136&gt;1.3,1.3,S136))</f>
        <v>0.9318332804013814</v>
      </c>
      <c r="U136" s="16">
        <v>1.0201489262584682</v>
      </c>
      <c r="V136" s="17">
        <f>+O136/N136*(C136-19600000)</f>
        <v>3243783.0605660514</v>
      </c>
      <c r="W136" s="17">
        <f>+V136*(T136-1)</f>
        <v>-221118.05032835502</v>
      </c>
      <c r="X136" s="17">
        <f>+(U136-1)*(V136+W136)</f>
        <v>60903.454395331384</v>
      </c>
      <c r="Y136" s="17">
        <v>0</v>
      </c>
      <c r="Z136" s="17">
        <v>0</v>
      </c>
      <c r="AA136" s="53">
        <f>SUM(V136:Z136)</f>
        <v>3083568.464633028</v>
      </c>
    </row>
    <row r="137" spans="1:27" ht="12.75">
      <c r="A137" s="28" t="s">
        <v>148</v>
      </c>
      <c r="B137" s="29" t="s">
        <v>149</v>
      </c>
      <c r="C137" s="21">
        <v>172509478.77170655</v>
      </c>
      <c r="D137" s="22">
        <v>331274.67093339004</v>
      </c>
      <c r="E137" s="20">
        <v>1.6774362604187565</v>
      </c>
      <c r="F137" s="22">
        <f>+D137*E137</f>
        <v>555692.14518196</v>
      </c>
      <c r="G137" s="23">
        <v>-1.1497598602823502</v>
      </c>
      <c r="H137" s="23">
        <v>32.10439784995756</v>
      </c>
      <c r="I137" s="23">
        <v>8.158209932298021</v>
      </c>
      <c r="J137" s="23">
        <f>+IF(I137&gt;10,10,I137)</f>
        <v>8.158209932298021</v>
      </c>
      <c r="K137" s="23">
        <f>-2.211-(0.131*G137)+(0.152*H137)+(0.392*J137)</f>
        <v>6.01750530835136</v>
      </c>
      <c r="L137" s="22">
        <f>+K137/100*F137</f>
        <v>33438.80433441599</v>
      </c>
      <c r="M137" s="22">
        <v>122759.18592954832</v>
      </c>
      <c r="N137" s="22">
        <v>131025.92629851394</v>
      </c>
      <c r="O137" s="22">
        <f>+N137/M137*L137</f>
        <v>35690.61067858565</v>
      </c>
      <c r="P137" s="24">
        <f>+O137/F137</f>
        <v>0.06422730821019405</v>
      </c>
      <c r="Q137" s="25">
        <v>0.030797256033462048</v>
      </c>
      <c r="R137" s="25">
        <v>0.015408418996186468</v>
      </c>
      <c r="S137" s="26">
        <f>+Q137/R137</f>
        <v>1.9987291389911102</v>
      </c>
      <c r="T137" s="26">
        <f>+IF(S137&lt;0.7,0.7,IF(S137&gt;1.3,1.3,S137))</f>
        <v>1.3</v>
      </c>
      <c r="U137" s="26">
        <v>1.0201489262584682</v>
      </c>
      <c r="V137" s="27">
        <f>+O137/N137*(C137-19600000)</f>
        <v>41651548.133099005</v>
      </c>
      <c r="W137" s="27">
        <f>+V137*(T137-1)</f>
        <v>12495464.439929703</v>
      </c>
      <c r="X137" s="27">
        <f>+(U137-1)*(V137+W137)</f>
        <v>1091004.163450306</v>
      </c>
      <c r="Y137" s="27">
        <v>0</v>
      </c>
      <c r="Z137" s="27">
        <v>0</v>
      </c>
      <c r="AA137" s="54">
        <f>SUM(V137:Z137)</f>
        <v>55238016.736479014</v>
      </c>
    </row>
    <row r="138" spans="1:27" ht="12.75">
      <c r="A138" s="18" t="s">
        <v>148</v>
      </c>
      <c r="B138" s="19" t="s">
        <v>150</v>
      </c>
      <c r="C138" s="11">
        <v>172509478.77170655</v>
      </c>
      <c r="D138" s="12">
        <v>9340</v>
      </c>
      <c r="E138" s="10">
        <v>1.6774362604187565</v>
      </c>
      <c r="F138" s="12">
        <f>+D138*E138</f>
        <v>15667.254672311186</v>
      </c>
      <c r="G138" s="13">
        <v>-1.149759860282349</v>
      </c>
      <c r="H138" s="13">
        <v>43.43683083511777</v>
      </c>
      <c r="I138" s="13">
        <v>8.89900662251656</v>
      </c>
      <c r="J138" s="13">
        <f>+IF(I138&gt;10,10,I138)</f>
        <v>8.89900662251656</v>
      </c>
      <c r="K138" s="13">
        <f>-2.211-(0.131*G138)+(0.152*H138)+(0.392*J138)</f>
        <v>8.03042742466138</v>
      </c>
      <c r="L138" s="12">
        <f>+K138/100*F138</f>
        <v>1258.1475158968187</v>
      </c>
      <c r="M138" s="12">
        <v>122759.18592954832</v>
      </c>
      <c r="N138" s="12">
        <v>131025.92629851394</v>
      </c>
      <c r="O138" s="12">
        <f>+N138/M138*L138</f>
        <v>1342.8725715496566</v>
      </c>
      <c r="P138" s="14">
        <f>+O138/F138</f>
        <v>0.08571205355606568</v>
      </c>
      <c r="Q138" s="15">
        <v>0.027462069715590835</v>
      </c>
      <c r="R138" s="15">
        <v>0.015408418996186468</v>
      </c>
      <c r="S138" s="16">
        <f>+Q138/R138</f>
        <v>1.7822769307083097</v>
      </c>
      <c r="T138" s="16">
        <f>+IF(S138&lt;0.7,0.7,IF(S138&gt;1.3,1.3,S138))</f>
        <v>1.3</v>
      </c>
      <c r="U138" s="16">
        <v>1.0201489262584682</v>
      </c>
      <c r="V138" s="17">
        <f>+O138/N138*(C138-19600000)</f>
        <v>1567155.0720783428</v>
      </c>
      <c r="W138" s="17">
        <f>+V138*(T138-1)</f>
        <v>470146.5216235029</v>
      </c>
      <c r="X138" s="17">
        <f>+(U138-1)*(V138+W138)</f>
        <v>41049.43957775824</v>
      </c>
      <c r="Y138" s="17">
        <v>0</v>
      </c>
      <c r="Z138" s="17">
        <v>0</v>
      </c>
      <c r="AA138" s="53">
        <f>SUM(V138:Z138)</f>
        <v>2078351.033279604</v>
      </c>
    </row>
    <row r="139" spans="1:27" ht="12.75">
      <c r="A139" s="28" t="s">
        <v>148</v>
      </c>
      <c r="B139" s="29" t="s">
        <v>155</v>
      </c>
      <c r="C139" s="21">
        <v>172509478.77170655</v>
      </c>
      <c r="D139" s="22">
        <v>245925.6274132202</v>
      </c>
      <c r="E139" s="20">
        <v>1.6774362604187565</v>
      </c>
      <c r="F139" s="22">
        <f>+D139*E139</f>
        <v>412524.56478916854</v>
      </c>
      <c r="G139" s="23">
        <v>-1.1497598602823471</v>
      </c>
      <c r="H139" s="23">
        <v>30.688465769028188</v>
      </c>
      <c r="I139" s="23">
        <v>7.390512180976974</v>
      </c>
      <c r="J139" s="23">
        <f>+IF(I139&gt;10,10,I139)</f>
        <v>7.390512180976974</v>
      </c>
      <c r="K139" s="23">
        <f>-2.211-(0.131*G139)+(0.152*H139)+(0.392*J139)</f>
        <v>5.501346113532246</v>
      </c>
      <c r="L139" s="22">
        <f>+K139/100*F139</f>
        <v>22694.40411239473</v>
      </c>
      <c r="M139" s="22">
        <v>122759.18592954832</v>
      </c>
      <c r="N139" s="22">
        <v>131025.92629851394</v>
      </c>
      <c r="O139" s="22">
        <f>+N139/M139*L139</f>
        <v>24222.670573311327</v>
      </c>
      <c r="P139" s="24">
        <f>+O139/F139</f>
        <v>0.058718128908737725</v>
      </c>
      <c r="Q139" s="25">
        <v>0.015044273328563134</v>
      </c>
      <c r="R139" s="25">
        <v>0.015408418996186468</v>
      </c>
      <c r="S139" s="26">
        <f>+Q139/R139</f>
        <v>0.976367097252907</v>
      </c>
      <c r="T139" s="26">
        <f>+IF(S139&lt;0.7,0.7,IF(S139&gt;1.3,1.3,S139))</f>
        <v>0.976367097252907</v>
      </c>
      <c r="U139" s="26">
        <v>1.0201489262584682</v>
      </c>
      <c r="V139" s="27">
        <f>+O139/N139*(C139-19600000)</f>
        <v>28268267.48307291</v>
      </c>
      <c r="W139" s="27">
        <f>+V139*(T139-1)</f>
        <v>-668061.2162562722</v>
      </c>
      <c r="X139" s="27">
        <f>+(U139-1)*(V139+W139)</f>
        <v>556114.5207886004</v>
      </c>
      <c r="Y139" s="27">
        <v>0</v>
      </c>
      <c r="Z139" s="27">
        <v>0</v>
      </c>
      <c r="AA139" s="54">
        <f>SUM(V139:Z139)</f>
        <v>28156320.787605237</v>
      </c>
    </row>
    <row r="140" spans="1:27" ht="12.75">
      <c r="A140" s="18" t="s">
        <v>148</v>
      </c>
      <c r="B140" s="19" t="s">
        <v>156</v>
      </c>
      <c r="C140" s="11">
        <v>172509478.77170655</v>
      </c>
      <c r="D140" s="12">
        <v>101175.95046633342</v>
      </c>
      <c r="E140" s="10">
        <v>1.6774362604187565</v>
      </c>
      <c r="F140" s="12">
        <f>+D140*E140</f>
        <v>169716.2079945597</v>
      </c>
      <c r="G140" s="13">
        <v>-1.149759860282349</v>
      </c>
      <c r="H140" s="13">
        <v>20.087441398536555</v>
      </c>
      <c r="I140" s="13">
        <v>6.214480144598915</v>
      </c>
      <c r="J140" s="13">
        <f>+IF(I140&gt;10,10,I140)</f>
        <v>6.214480144598915</v>
      </c>
      <c r="K140" s="13">
        <f>-2.211-(0.131*G140)+(0.152*H140)+(0.392*J140)</f>
        <v>3.4289858509573192</v>
      </c>
      <c r="L140" s="12">
        <f>+K140/100*F140</f>
        <v>5819.544758914747</v>
      </c>
      <c r="M140" s="12">
        <v>122759.18592954832</v>
      </c>
      <c r="N140" s="12">
        <v>131025.92629851394</v>
      </c>
      <c r="O140" s="12">
        <f>+N140/M140*L140</f>
        <v>6211.439387599663</v>
      </c>
      <c r="P140" s="14">
        <f>+O140/F140</f>
        <v>0.03659897579021311</v>
      </c>
      <c r="Q140" s="15">
        <v>0.00022286650387714905</v>
      </c>
      <c r="R140" s="15">
        <v>0.015408418996186468</v>
      </c>
      <c r="S140" s="16">
        <f>+Q140/R140</f>
        <v>0.014463943635768715</v>
      </c>
      <c r="T140" s="16">
        <f>+IF(S140&lt;0.7,0.7,IF(S140&gt;1.3,1.3,S140))</f>
        <v>0.7</v>
      </c>
      <c r="U140" s="16">
        <v>1.0201489262584682</v>
      </c>
      <c r="V140" s="17">
        <f>+O140/N140*(C140-19600000)</f>
        <v>7248855.138913716</v>
      </c>
      <c r="W140" s="17">
        <f>+V140*(T140-1)</f>
        <v>-2174656.541674115</v>
      </c>
      <c r="X140" s="17">
        <f>+(U140-1)*(V140+W140)</f>
        <v>102239.6533566035</v>
      </c>
      <c r="Y140" s="17">
        <v>0</v>
      </c>
      <c r="Z140" s="17">
        <v>0</v>
      </c>
      <c r="AA140" s="53">
        <f>SUM(V140:Z140)</f>
        <v>5176438.250596204</v>
      </c>
    </row>
    <row r="141" spans="1:27" ht="12.75">
      <c r="A141" s="28" t="s">
        <v>148</v>
      </c>
      <c r="B141" s="29" t="s">
        <v>151</v>
      </c>
      <c r="C141" s="21">
        <v>172509478.77170655</v>
      </c>
      <c r="D141" s="22">
        <v>16350.557549814905</v>
      </c>
      <c r="E141" s="20">
        <v>1.6774362604187565</v>
      </c>
      <c r="F141" s="22">
        <f>+D141*E141</f>
        <v>27427.01811212318</v>
      </c>
      <c r="G141" s="23">
        <v>-1.1497598602823489</v>
      </c>
      <c r="H141" s="23">
        <v>29.76329523786976</v>
      </c>
      <c r="I141" s="23">
        <v>8.43377691075037</v>
      </c>
      <c r="J141" s="23">
        <f>+IF(I141&gt;10,10,I141)</f>
        <v>8.43377691075037</v>
      </c>
      <c r="K141" s="23">
        <f>-2.211-(0.131*G141)+(0.152*H141)+(0.392*J141)</f>
        <v>5.7696799668673355</v>
      </c>
      <c r="L141" s="22">
        <f>+K141/100*F141</f>
        <v>1582.4511695242468</v>
      </c>
      <c r="M141" s="22">
        <v>122759.18592954832</v>
      </c>
      <c r="N141" s="22">
        <v>131025.92629851394</v>
      </c>
      <c r="O141" s="22">
        <f>+N141/M141*L141</f>
        <v>1689.0151945783928</v>
      </c>
      <c r="P141" s="24">
        <f>+O141/F141</f>
        <v>0.0615821664489229</v>
      </c>
      <c r="Q141" s="25">
        <v>0.016548615821799943</v>
      </c>
      <c r="R141" s="25">
        <v>0.015408418996186468</v>
      </c>
      <c r="S141" s="26">
        <f>+Q141/R141</f>
        <v>1.0739983009220913</v>
      </c>
      <c r="T141" s="26">
        <f>+IF(S141&lt;0.7,0.7,IF(S141&gt;1.3,1.3,S141))</f>
        <v>1.0739983009220913</v>
      </c>
      <c r="U141" s="26">
        <v>1.0201489262584682</v>
      </c>
      <c r="V141" s="27">
        <f>+O141/N141*(C141-19600000)</f>
        <v>1971109.385268309</v>
      </c>
      <c r="W141" s="27">
        <f>+V141*(T141-1)</f>
        <v>145858.74544144262</v>
      </c>
      <c r="X141" s="27">
        <f>+(U141-1)*(V141+W141)</f>
        <v>42654.63475719806</v>
      </c>
      <c r="Y141" s="27">
        <v>0</v>
      </c>
      <c r="Z141" s="27">
        <v>0</v>
      </c>
      <c r="AA141" s="54">
        <f>SUM(V141:Z141)</f>
        <v>2159622.7654669494</v>
      </c>
    </row>
    <row r="142" spans="1:27" ht="12.75">
      <c r="A142" s="18" t="s">
        <v>148</v>
      </c>
      <c r="B142" s="19" t="s">
        <v>152</v>
      </c>
      <c r="C142" s="11">
        <v>172509478.77170655</v>
      </c>
      <c r="D142" s="12">
        <v>18863.6438528349</v>
      </c>
      <c r="E142" s="10">
        <v>1.6774362604187565</v>
      </c>
      <c r="F142" s="12">
        <f>+D142*E142</f>
        <v>31642.560202370638</v>
      </c>
      <c r="G142" s="13">
        <v>-1.1497598602823487</v>
      </c>
      <c r="H142" s="13">
        <v>35.02632023213078</v>
      </c>
      <c r="I142" s="13">
        <v>8.911067301900221</v>
      </c>
      <c r="J142" s="13">
        <f>+IF(I142&gt;10,10,I142)</f>
        <v>8.911067301900221</v>
      </c>
      <c r="K142" s="13">
        <f>-2.211-(0.131*G142)+(0.152*H142)+(0.392*J142)</f>
        <v>6.756757599325754</v>
      </c>
      <c r="L142" s="12">
        <f>+K142/100*F142</f>
        <v>2138.0110910949047</v>
      </c>
      <c r="M142" s="12">
        <v>122759.18592954832</v>
      </c>
      <c r="N142" s="12">
        <v>131025.92629851394</v>
      </c>
      <c r="O142" s="12">
        <f>+N142/M142*L142</f>
        <v>2281.987140318576</v>
      </c>
      <c r="P142" s="14">
        <f>+O142/F142</f>
        <v>0.0721176518500425</v>
      </c>
      <c r="Q142" s="15">
        <v>0.022213175825908222</v>
      </c>
      <c r="R142" s="15">
        <v>0.015408418996186468</v>
      </c>
      <c r="S142" s="16">
        <f>+Q142/R142</f>
        <v>1.441625894999734</v>
      </c>
      <c r="T142" s="16">
        <f>+IF(S142&lt;0.7,0.7,IF(S142&gt;1.3,1.3,S142))</f>
        <v>1.3</v>
      </c>
      <c r="U142" s="16">
        <v>1.0201489262584682</v>
      </c>
      <c r="V142" s="17">
        <f>+O142/N142*(C142-19600000)</f>
        <v>2663117.7053835355</v>
      </c>
      <c r="W142" s="17">
        <f>+V142*(T142-1)</f>
        <v>798935.3116150608</v>
      </c>
      <c r="X142" s="17">
        <f>+(U142-1)*(V142+W142)</f>
        <v>69756.65094241209</v>
      </c>
      <c r="Y142" s="17">
        <v>0</v>
      </c>
      <c r="Z142" s="17">
        <v>0</v>
      </c>
      <c r="AA142" s="53">
        <f>SUM(V142:Z142)</f>
        <v>3531809.6679410087</v>
      </c>
    </row>
    <row r="143" spans="1:27" ht="12.75">
      <c r="A143" s="28" t="s">
        <v>148</v>
      </c>
      <c r="B143" s="29" t="s">
        <v>157</v>
      </c>
      <c r="C143" s="21">
        <v>172509478.77170655</v>
      </c>
      <c r="D143" s="22">
        <v>47820.605298973904</v>
      </c>
      <c r="E143" s="20">
        <v>1.6774362604187565</v>
      </c>
      <c r="F143" s="22">
        <f>+D143*E143</f>
        <v>80216.01732367216</v>
      </c>
      <c r="G143" s="23">
        <v>-1.1497598602823487</v>
      </c>
      <c r="H143" s="23">
        <v>19.415346436073065</v>
      </c>
      <c r="I143" s="23">
        <v>6.938931399574761</v>
      </c>
      <c r="J143" s="23">
        <f>+IF(I143&gt;10,10,I143)</f>
        <v>6.938931399574761</v>
      </c>
      <c r="K143" s="23">
        <f>-2.211-(0.131*G143)+(0.152*H143)+(0.392*J143)</f>
        <v>3.6108123086134003</v>
      </c>
      <c r="L143" s="22">
        <f>+K143/100*F143</f>
        <v>2896.4498270026115</v>
      </c>
      <c r="M143" s="22">
        <v>122759.18592954832</v>
      </c>
      <c r="N143" s="22">
        <v>131025.92629851394</v>
      </c>
      <c r="O143" s="22">
        <f>+N143/M143*L143</f>
        <v>3091.4999858176725</v>
      </c>
      <c r="P143" s="24">
        <f>+O143/F143</f>
        <v>0.038539684329420766</v>
      </c>
      <c r="Q143" s="25">
        <v>0.0018198965182957938</v>
      </c>
      <c r="R143" s="25">
        <v>0.015408418996186468</v>
      </c>
      <c r="S143" s="26">
        <f>+Q143/R143</f>
        <v>0.11811052897420637</v>
      </c>
      <c r="T143" s="26">
        <f>+IF(S143&lt;0.7,0.7,IF(S143&gt;1.3,1.3,S143))</f>
        <v>0.7</v>
      </c>
      <c r="U143" s="26">
        <v>1.0201489262584682</v>
      </c>
      <c r="V143" s="27">
        <f>+O143/N143*(C143-19600000)</f>
        <v>3607832.9290123093</v>
      </c>
      <c r="W143" s="27">
        <f>+V143*(T143-1)</f>
        <v>-1082349.878703693</v>
      </c>
      <c r="X143" s="27">
        <f>+(U143-1)*(V143+W143)</f>
        <v>50885.77174767965</v>
      </c>
      <c r="Y143" s="27">
        <v>0</v>
      </c>
      <c r="Z143" s="27">
        <v>0</v>
      </c>
      <c r="AA143" s="54">
        <f>SUM(V143:Z143)</f>
        <v>2576368.822056296</v>
      </c>
    </row>
    <row r="144" spans="1:27" ht="12.75">
      <c r="A144" s="18" t="s">
        <v>148</v>
      </c>
      <c r="B144" s="19" t="s">
        <v>118</v>
      </c>
      <c r="C144" s="11">
        <v>172509478.77170655</v>
      </c>
      <c r="D144" s="12">
        <v>94199.44779474763</v>
      </c>
      <c r="E144" s="10">
        <v>1.6774362604187565</v>
      </c>
      <c r="F144" s="12">
        <f>+D144*E144</f>
        <v>158013.56944233333</v>
      </c>
      <c r="G144" s="13">
        <v>-1.3658047988587225</v>
      </c>
      <c r="H144" s="13">
        <v>18.42136212455867</v>
      </c>
      <c r="I144" s="13">
        <v>6.391368371858689</v>
      </c>
      <c r="J144" s="13">
        <f>+IF(I144&gt;10,10,I144)</f>
        <v>6.391368371858689</v>
      </c>
      <c r="K144" s="13">
        <f>-2.211-(0.131*G144)+(0.152*H144)+(0.392*J144)</f>
        <v>3.273383873352017</v>
      </c>
      <c r="L144" s="12">
        <f>+K144/100*F144</f>
        <v>5172.3906998332295</v>
      </c>
      <c r="M144" s="12">
        <v>122759.18592954832</v>
      </c>
      <c r="N144" s="12">
        <v>131025.92629851394</v>
      </c>
      <c r="O144" s="12">
        <f>+N144/M144*L144</f>
        <v>5520.705253066851</v>
      </c>
      <c r="P144" s="14">
        <f>+O144/F144</f>
        <v>0.034938171908594336</v>
      </c>
      <c r="Q144" s="15">
        <v>0.003271369227448206</v>
      </c>
      <c r="R144" s="15">
        <v>0.015408418996186468</v>
      </c>
      <c r="S144" s="16">
        <f>+Q144/R144</f>
        <v>0.21231050559164175</v>
      </c>
      <c r="T144" s="16">
        <f>+IF(S144&lt;0.7,0.7,IF(S144&gt;1.3,1.3,S144))</f>
        <v>0.7</v>
      </c>
      <c r="U144" s="16">
        <v>1.0201489262584682</v>
      </c>
      <c r="V144" s="17">
        <f>+O144/N144*(C144-19600000)</f>
        <v>6442756.685996799</v>
      </c>
      <c r="W144" s="17">
        <f>+V144*(T144-1)</f>
        <v>-1932827.00579904</v>
      </c>
      <c r="X144" s="17">
        <f>+(U144-1)*(V144+W144)</f>
        <v>90870.24055718172</v>
      </c>
      <c r="Y144" s="17">
        <v>0</v>
      </c>
      <c r="Z144" s="17">
        <v>0</v>
      </c>
      <c r="AA144" s="53">
        <f>SUM(V144:Z144)</f>
        <v>4600799.92075494</v>
      </c>
    </row>
    <row r="145" spans="1:27" ht="12.75">
      <c r="A145" s="28" t="s">
        <v>148</v>
      </c>
      <c r="B145" s="29" t="s">
        <v>158</v>
      </c>
      <c r="C145" s="21">
        <v>172509478.77170655</v>
      </c>
      <c r="D145" s="22">
        <v>55670.17798322509</v>
      </c>
      <c r="E145" s="20">
        <v>1.6774362604187565</v>
      </c>
      <c r="F145" s="22">
        <f>+D145*E145</f>
        <v>93383.17517302769</v>
      </c>
      <c r="G145" s="23">
        <v>-1.1498922113018968</v>
      </c>
      <c r="H145" s="23">
        <v>21.117835519812655</v>
      </c>
      <c r="I145" s="23">
        <v>6.5441642372221125</v>
      </c>
      <c r="J145" s="23">
        <f>+IF(I145&gt;10,10,I145)</f>
        <v>6.5441642372221125</v>
      </c>
      <c r="K145" s="23">
        <f>-2.211-(0.131*G145)+(0.152*H145)+(0.392*J145)</f>
        <v>3.7148592596831405</v>
      </c>
      <c r="L145" s="22">
        <f>+K145/100*F145</f>
        <v>3469.053529901347</v>
      </c>
      <c r="M145" s="22">
        <v>122759.18592954832</v>
      </c>
      <c r="N145" s="22">
        <v>131025.92629851394</v>
      </c>
      <c r="O145" s="22">
        <f>+N145/M145*L145</f>
        <v>3702.663460112161</v>
      </c>
      <c r="P145" s="24">
        <f>+O145/F145</f>
        <v>0.03965022021634598</v>
      </c>
      <c r="Q145" s="25">
        <v>0.0002504621562616935</v>
      </c>
      <c r="R145" s="25">
        <v>0.015408418996186468</v>
      </c>
      <c r="S145" s="26">
        <f>+Q145/R145</f>
        <v>0.016254890026269536</v>
      </c>
      <c r="T145" s="26">
        <f>+IF(S145&lt;0.7,0.7,IF(S145&gt;1.3,1.3,S145))</f>
        <v>0.7</v>
      </c>
      <c r="U145" s="26">
        <v>1.0201489262584682</v>
      </c>
      <c r="V145" s="27">
        <f>+O145/N145*(C145-19600000)</f>
        <v>4321071.071559487</v>
      </c>
      <c r="W145" s="27">
        <f>+V145*(T145-1)</f>
        <v>-1296321.3214678462</v>
      </c>
      <c r="X145" s="27">
        <f>+(U145-1)*(V145+W145)</f>
        <v>60945.4596649166</v>
      </c>
      <c r="Y145" s="27">
        <v>0</v>
      </c>
      <c r="Z145" s="27">
        <v>0</v>
      </c>
      <c r="AA145" s="54">
        <f>SUM(V145:Z145)</f>
        <v>3085695.2097565574</v>
      </c>
    </row>
    <row r="146" spans="1:27" ht="12.75">
      <c r="A146" s="18" t="s">
        <v>148</v>
      </c>
      <c r="B146" s="19" t="s">
        <v>153</v>
      </c>
      <c r="C146" s="11">
        <v>172509478.77170655</v>
      </c>
      <c r="D146" s="12">
        <v>12155.032042069393</v>
      </c>
      <c r="E146" s="10">
        <v>1.6774362604187565</v>
      </c>
      <c r="F146" s="12">
        <f>+D146*E146</f>
        <v>20389.291493919045</v>
      </c>
      <c r="G146" s="13">
        <v>0</v>
      </c>
      <c r="H146" s="13">
        <v>34.47418406169459</v>
      </c>
      <c r="I146" s="13">
        <v>9.594498645699115</v>
      </c>
      <c r="J146" s="13">
        <f>+IF(I146&gt;10,10,I146)</f>
        <v>9.594498645699115</v>
      </c>
      <c r="K146" s="13">
        <f>-2.211-(0.131*G146)+(0.152*H146)+(0.392*J146)</f>
        <v>6.79011944649163</v>
      </c>
      <c r="L146" s="12">
        <f>+K146/100*F146</f>
        <v>1384.4572467304608</v>
      </c>
      <c r="M146" s="12">
        <v>122759.18592954832</v>
      </c>
      <c r="N146" s="12">
        <v>131025.92629851394</v>
      </c>
      <c r="O146" s="12">
        <f>+N146/M146*L146</f>
        <v>1477.6881404024177</v>
      </c>
      <c r="P146" s="14">
        <f>+O146/F146</f>
        <v>0.07247373656132815</v>
      </c>
      <c r="Q146" s="15">
        <v>0.058412914747366734</v>
      </c>
      <c r="R146" s="15">
        <v>0.015408418996186468</v>
      </c>
      <c r="S146" s="16">
        <f>+Q146/R146</f>
        <v>3.790973931966916</v>
      </c>
      <c r="T146" s="16">
        <f>+IF(S146&lt;0.7,0.7,IF(S146&gt;1.3,1.3,S146))</f>
        <v>1.3</v>
      </c>
      <c r="U146" s="16">
        <v>1.0201489262584682</v>
      </c>
      <c r="V146" s="17">
        <f>+O146/N146*(C146-19600000)</f>
        <v>1724487.1280000156</v>
      </c>
      <c r="W146" s="17">
        <f>+V146*(T146-1)</f>
        <v>517346.13840000477</v>
      </c>
      <c r="X146" s="17">
        <f>+(U146-1)*(V146+W146)</f>
        <v>45170.53316847492</v>
      </c>
      <c r="Y146" s="17">
        <v>0</v>
      </c>
      <c r="Z146" s="17">
        <v>0</v>
      </c>
      <c r="AA146" s="53">
        <f>SUM(V146:Z146)</f>
        <v>2287003.7995684957</v>
      </c>
    </row>
    <row r="147" spans="1:27" ht="12.75">
      <c r="A147" s="28" t="s">
        <v>148</v>
      </c>
      <c r="B147" s="29" t="s">
        <v>159</v>
      </c>
      <c r="C147" s="21">
        <v>172509478.77170655</v>
      </c>
      <c r="D147" s="22">
        <v>17313.846178531454</v>
      </c>
      <c r="E147" s="20">
        <v>1.6774362604187565</v>
      </c>
      <c r="F147" s="22">
        <f>+D147*E147</f>
        <v>29042.87338718138</v>
      </c>
      <c r="G147" s="23">
        <v>0</v>
      </c>
      <c r="H147" s="23">
        <v>26.06905397057237</v>
      </c>
      <c r="I147" s="23">
        <v>7.82865202215275</v>
      </c>
      <c r="J147" s="23">
        <f>+IF(I147&gt;10,10,I147)</f>
        <v>7.82865202215275</v>
      </c>
      <c r="K147" s="23">
        <f>-2.211-(0.131*G147)+(0.152*H147)+(0.392*J147)</f>
        <v>4.8203277962108775</v>
      </c>
      <c r="L147" s="22">
        <f>+K147/100*F147</f>
        <v>1399.9616987006357</v>
      </c>
      <c r="M147" s="22">
        <v>122759.18592954832</v>
      </c>
      <c r="N147" s="22">
        <v>131025.92629851394</v>
      </c>
      <c r="O147" s="22">
        <f>+N147/M147*L147</f>
        <v>1494.236679444611</v>
      </c>
      <c r="P147" s="24">
        <f>+O147/F147</f>
        <v>0.05144934041216874</v>
      </c>
      <c r="Q147" s="25">
        <v>0.01959265936919094</v>
      </c>
      <c r="R147" s="25">
        <v>0.015408418996186468</v>
      </c>
      <c r="S147" s="26">
        <f>+Q147/R147</f>
        <v>1.2715554641939615</v>
      </c>
      <c r="T147" s="26">
        <f>+IF(S147&lt;0.7,0.7,IF(S147&gt;1.3,1.3,S147))</f>
        <v>1.2715554641939615</v>
      </c>
      <c r="U147" s="26">
        <v>1.0201489262584682</v>
      </c>
      <c r="V147" s="27">
        <f>+O147/N147*(C147-19600000)</f>
        <v>1743799.553798937</v>
      </c>
      <c r="W147" s="27">
        <f>+V147*(T147-1)</f>
        <v>473538.29729309323</v>
      </c>
      <c r="X147" s="27">
        <f>+(U147-1)*(V147+W147)</f>
        <v>44676.97685176367</v>
      </c>
      <c r="Y147" s="27">
        <v>0</v>
      </c>
      <c r="Z147" s="27">
        <v>0</v>
      </c>
      <c r="AA147" s="54">
        <f>SUM(V147:Z147)</f>
        <v>2262014.827943794</v>
      </c>
    </row>
    <row r="148" spans="1:27" ht="12.75">
      <c r="A148" s="18" t="s">
        <v>148</v>
      </c>
      <c r="B148" s="19" t="s">
        <v>160</v>
      </c>
      <c r="C148" s="11">
        <v>172509478.77170655</v>
      </c>
      <c r="D148" s="12">
        <v>73875.81458530112</v>
      </c>
      <c r="E148" s="10">
        <v>1.6774362604187565</v>
      </c>
      <c r="F148" s="12">
        <f>+D148*E148</f>
        <v>123921.97015335695</v>
      </c>
      <c r="G148" s="13">
        <v>-1.1497598602823484</v>
      </c>
      <c r="H148" s="13">
        <v>25.70633278226507</v>
      </c>
      <c r="I148" s="13">
        <v>7.2311921155443155</v>
      </c>
      <c r="J148" s="13">
        <f>+IF(I148&gt;10,10,I148)</f>
        <v>7.2311921155443155</v>
      </c>
      <c r="K148" s="13">
        <f>-2.211-(0.131*G148)+(0.152*H148)+(0.392*J148)</f>
        <v>4.68160843389465</v>
      </c>
      <c r="L148" s="12">
        <f>+K148/100*F148</f>
        <v>5801.54140614797</v>
      </c>
      <c r="M148" s="12">
        <v>122759.18592954832</v>
      </c>
      <c r="N148" s="12">
        <v>131025.92629851394</v>
      </c>
      <c r="O148" s="12">
        <f>+N148/M148*L148</f>
        <v>6192.223668996741</v>
      </c>
      <c r="P148" s="14">
        <f>+O148/F148</f>
        <v>0.049968731624696484</v>
      </c>
      <c r="Q148" s="15">
        <v>0.004021989498426343</v>
      </c>
      <c r="R148" s="15">
        <v>0.015408418996186468</v>
      </c>
      <c r="S148" s="16">
        <f>+Q148/R148</f>
        <v>0.26102544975067016</v>
      </c>
      <c r="T148" s="16">
        <f>+IF(S148&lt;0.7,0.7,IF(S148&gt;1.3,1.3,S148))</f>
        <v>0.7</v>
      </c>
      <c r="U148" s="16">
        <v>1.0201489262584682</v>
      </c>
      <c r="V148" s="17">
        <f>+O148/N148*(C148-19600000)</f>
        <v>7226430.06932022</v>
      </c>
      <c r="W148" s="17">
        <f>+V148*(T148-1)</f>
        <v>-2167929.020796066</v>
      </c>
      <c r="X148" s="17">
        <f>+(U148-1)*(V148+W148)</f>
        <v>101923.36460509725</v>
      </c>
      <c r="Y148" s="17">
        <v>0</v>
      </c>
      <c r="Z148" s="17">
        <v>0</v>
      </c>
      <c r="AA148" s="53">
        <f>SUM(V148:Z148)</f>
        <v>5160424.4131292505</v>
      </c>
    </row>
    <row r="149" spans="1:27" ht="12.75">
      <c r="A149" s="28" t="s">
        <v>148</v>
      </c>
      <c r="B149" s="29" t="s">
        <v>161</v>
      </c>
      <c r="C149" s="21">
        <v>172509478.77170655</v>
      </c>
      <c r="D149" s="22">
        <v>229107.0918875664</v>
      </c>
      <c r="E149" s="20">
        <v>1.6774362604187565</v>
      </c>
      <c r="F149" s="22">
        <f>+D149*E149</f>
        <v>384312.5434512958</v>
      </c>
      <c r="G149" s="23">
        <v>-0.06802703410590195</v>
      </c>
      <c r="H149" s="23">
        <v>23.932632518307724</v>
      </c>
      <c r="I149" s="23">
        <v>7.088628218593836</v>
      </c>
      <c r="J149" s="23">
        <f>+IF(I149&gt;10,10,I149)</f>
        <v>7.088628218593836</v>
      </c>
      <c r="K149" s="23">
        <f>-2.211-(0.131*G149)+(0.152*H149)+(0.392*J149)</f>
        <v>4.21441394593943</v>
      </c>
      <c r="L149" s="22">
        <f>+K149/100*F149</f>
        <v>16196.521427205944</v>
      </c>
      <c r="M149" s="22">
        <v>122759.18592954832</v>
      </c>
      <c r="N149" s="22">
        <v>131025.92629851394</v>
      </c>
      <c r="O149" s="22">
        <f>+N149/M149*L149</f>
        <v>17287.21322762193</v>
      </c>
      <c r="P149" s="24">
        <f>+O149/F149</f>
        <v>0.04498217277108664</v>
      </c>
      <c r="Q149" s="25">
        <v>0.007554659829177241</v>
      </c>
      <c r="R149" s="25">
        <v>0.015408418996186468</v>
      </c>
      <c r="S149" s="26">
        <f>+Q149/R149</f>
        <v>0.49029428853453383</v>
      </c>
      <c r="T149" s="26">
        <f>+IF(S149&lt;0.7,0.7,IF(S149&gt;1.3,1.3,S149))</f>
        <v>0.7</v>
      </c>
      <c r="U149" s="26">
        <v>1.0201489262584682</v>
      </c>
      <c r="V149" s="27">
        <f>+O149/N149*(C149-19600000)</f>
        <v>20174471.104509953</v>
      </c>
      <c r="W149" s="27">
        <f>+V149*(T149-1)</f>
        <v>-6052341.331352987</v>
      </c>
      <c r="X149" s="27">
        <f>+(U149-1)*(V149+W149)</f>
        <v>284545.751411858</v>
      </c>
      <c r="Y149" s="27">
        <v>19600000</v>
      </c>
      <c r="Z149" s="27">
        <v>19106369</v>
      </c>
      <c r="AA149" s="54">
        <f>SUM(V149:Z149)</f>
        <v>53113044.524568826</v>
      </c>
    </row>
    <row r="150" spans="1:27" ht="12.75">
      <c r="A150" s="18" t="s">
        <v>162</v>
      </c>
      <c r="B150" s="19" t="s">
        <v>163</v>
      </c>
      <c r="C150" s="11">
        <v>151936496.14725333</v>
      </c>
      <c r="D150" s="12">
        <v>3772.4971500498264</v>
      </c>
      <c r="E150" s="10">
        <v>2.4656592661401135</v>
      </c>
      <c r="F150" s="12">
        <f>+D150*E150</f>
        <v>9301.692554507525</v>
      </c>
      <c r="G150" s="13">
        <v>0</v>
      </c>
      <c r="H150" s="13">
        <v>40.46137565018795</v>
      </c>
      <c r="I150" s="13">
        <v>7.781801371446184</v>
      </c>
      <c r="J150" s="13">
        <f>+IF(I150&gt;10,10,I150)</f>
        <v>7.781801371446184</v>
      </c>
      <c r="K150" s="13">
        <f>-2.211-(0.131*G150)+(0.152*H150)+(0.392*J150)</f>
        <v>6.989595236435472</v>
      </c>
      <c r="L150" s="12">
        <f>+K150/100*F150</f>
        <v>650.1506596977308</v>
      </c>
      <c r="M150" s="12">
        <v>57951.49573243898</v>
      </c>
      <c r="N150" s="12">
        <v>94533.87969935173</v>
      </c>
      <c r="O150" s="12">
        <f>+N150/M150*L150</f>
        <v>1060.5638987142802</v>
      </c>
      <c r="P150" s="14">
        <f>+O150/F150</f>
        <v>0.11401837810693276</v>
      </c>
      <c r="Q150" s="15">
        <v>0.09281577790505804</v>
      </c>
      <c r="R150" s="15">
        <v>0.026166956704604172</v>
      </c>
      <c r="S150" s="16">
        <f>+Q150/R150</f>
        <v>3.5470604760364344</v>
      </c>
      <c r="T150" s="16">
        <f>+IF(S150&lt;0.7,0.7,IF(S150&gt;1.3,1.3,S150))</f>
        <v>1.3</v>
      </c>
      <c r="U150" s="16">
        <v>1.1096997476809891</v>
      </c>
      <c r="V150" s="17">
        <f>+O150/N150*(C150-19600000)</f>
        <v>1484666.774943341</v>
      </c>
      <c r="W150" s="17">
        <f>+V150*(T150-1)</f>
        <v>445400.0324830024</v>
      </c>
      <c r="X150" s="17">
        <f>+(U150-1)*(V150+W150)</f>
        <v>211727.84178212206</v>
      </c>
      <c r="Y150" s="17">
        <v>0</v>
      </c>
      <c r="Z150" s="17">
        <v>0</v>
      </c>
      <c r="AA150" s="53">
        <f>SUM(V150:Z150)</f>
        <v>2141794.6492084656</v>
      </c>
    </row>
    <row r="151" spans="1:27" ht="12.75">
      <c r="A151" s="28" t="s">
        <v>162</v>
      </c>
      <c r="B151" s="29" t="s">
        <v>165</v>
      </c>
      <c r="C151" s="21">
        <v>151936496.14725333</v>
      </c>
      <c r="D151" s="22">
        <v>4398.050557029821</v>
      </c>
      <c r="E151" s="20">
        <v>2.4656592661401135</v>
      </c>
      <c r="F151" s="22">
        <f>+D151*E151</f>
        <v>10844.094108893267</v>
      </c>
      <c r="G151" s="23">
        <v>0</v>
      </c>
      <c r="H151" s="23">
        <v>34.02990881813132</v>
      </c>
      <c r="I151" s="23">
        <v>8.5218124664571</v>
      </c>
      <c r="J151" s="23">
        <f>+IF(I151&gt;10,10,I151)</f>
        <v>8.5218124664571</v>
      </c>
      <c r="K151" s="23">
        <f>-2.211-(0.131*G151)+(0.152*H151)+(0.392*J151)</f>
        <v>6.302096627207144</v>
      </c>
      <c r="L151" s="22">
        <f>+K151/100*F151</f>
        <v>683.405289087731</v>
      </c>
      <c r="M151" s="22">
        <v>57951.49573243898</v>
      </c>
      <c r="N151" s="22">
        <v>94533.87969935173</v>
      </c>
      <c r="O151" s="22">
        <f>+N151/M151*L151</f>
        <v>1114.8108011361808</v>
      </c>
      <c r="P151" s="24">
        <f>+O151/F151</f>
        <v>0.10280349745599514</v>
      </c>
      <c r="Q151" s="25">
        <v>0.04607662949904898</v>
      </c>
      <c r="R151" s="25">
        <v>0.026166956704604172</v>
      </c>
      <c r="S151" s="26">
        <f>+Q151/R151</f>
        <v>1.7608707813905475</v>
      </c>
      <c r="T151" s="26">
        <f>+IF(S151&lt;0.7,0.7,IF(S151&gt;1.3,1.3,S151))</f>
        <v>1.3</v>
      </c>
      <c r="U151" s="26">
        <v>1.1096997476809891</v>
      </c>
      <c r="V151" s="27">
        <f>+O151/N151*(C151-19600000)</f>
        <v>1560606.1631942764</v>
      </c>
      <c r="W151" s="27">
        <f>+V151*(T151-1)</f>
        <v>468181.84895828296</v>
      </c>
      <c r="X151" s="27">
        <f>+(U151-1)*(V151+W151)</f>
        <v>222557.53303135122</v>
      </c>
      <c r="Y151" s="27">
        <v>0</v>
      </c>
      <c r="Z151" s="27">
        <v>0</v>
      </c>
      <c r="AA151" s="54">
        <f>SUM(V151:Z151)</f>
        <v>2251345.5451839105</v>
      </c>
    </row>
    <row r="152" spans="1:27" ht="12.75">
      <c r="A152" s="18" t="s">
        <v>162</v>
      </c>
      <c r="B152" s="19" t="s">
        <v>166</v>
      </c>
      <c r="C152" s="11">
        <v>151936496.14725333</v>
      </c>
      <c r="D152" s="12">
        <v>8973.35883409499</v>
      </c>
      <c r="E152" s="10">
        <v>2.4656592661401135</v>
      </c>
      <c r="F152" s="12">
        <f>+D152*E152</f>
        <v>22125.24535768656</v>
      </c>
      <c r="G152" s="13">
        <v>0</v>
      </c>
      <c r="H152" s="13">
        <v>30.928779365041798</v>
      </c>
      <c r="I152" s="13">
        <v>6.265554583977941</v>
      </c>
      <c r="J152" s="13">
        <f>+IF(I152&gt;10,10,I152)</f>
        <v>6.265554583977941</v>
      </c>
      <c r="K152" s="13">
        <f>-2.211-(0.131*G152)+(0.152*H152)+(0.392*J152)</f>
        <v>4.946271860405707</v>
      </c>
      <c r="L152" s="12">
        <f>+K152/100*F152</f>
        <v>1094.3747851729704</v>
      </c>
      <c r="M152" s="12">
        <v>57951.49573243898</v>
      </c>
      <c r="N152" s="12">
        <v>94533.87969935173</v>
      </c>
      <c r="O152" s="12">
        <f>+N152/M152*L152</f>
        <v>1785.2083536410803</v>
      </c>
      <c r="P152" s="14">
        <f>+O152/F152</f>
        <v>0.08068648843348888</v>
      </c>
      <c r="Q152" s="15">
        <v>0.046939695999064675</v>
      </c>
      <c r="R152" s="15">
        <v>0.026166956704604172</v>
      </c>
      <c r="S152" s="16">
        <f>+Q152/R152</f>
        <v>1.7938538489195217</v>
      </c>
      <c r="T152" s="16">
        <f>+IF(S152&lt;0.7,0.7,IF(S152&gt;1.3,1.3,S152))</f>
        <v>1.3</v>
      </c>
      <c r="U152" s="16">
        <v>1.1096997476809891</v>
      </c>
      <c r="V152" s="17">
        <f>+O152/N152*(C152-19600000)</f>
        <v>2499085.186866475</v>
      </c>
      <c r="W152" s="17">
        <f>+V152*(T152-1)</f>
        <v>749725.5560599426</v>
      </c>
      <c r="X152" s="17">
        <f>+(U152-1)*(V152+W152)</f>
        <v>356393.71876231476</v>
      </c>
      <c r="Y152" s="17">
        <v>0</v>
      </c>
      <c r="Z152" s="17">
        <v>0</v>
      </c>
      <c r="AA152" s="53">
        <f>SUM(V152:Z152)</f>
        <v>3605204.4616887323</v>
      </c>
    </row>
    <row r="153" spans="1:27" ht="12.75">
      <c r="A153" s="28" t="s">
        <v>162</v>
      </c>
      <c r="B153" s="29" t="s">
        <v>167</v>
      </c>
      <c r="C153" s="21">
        <v>151936496.14725333</v>
      </c>
      <c r="D153" s="22">
        <v>15389.170233698955</v>
      </c>
      <c r="E153" s="20">
        <v>2.4656592661401135</v>
      </c>
      <c r="F153" s="22">
        <f>+D153*E153</f>
        <v>37944.450184927446</v>
      </c>
      <c r="G153" s="23">
        <v>-0.6728521849989294</v>
      </c>
      <c r="H153" s="23">
        <v>35.28828388198164</v>
      </c>
      <c r="I153" s="23">
        <v>6.148404928092945</v>
      </c>
      <c r="J153" s="23">
        <f>+IF(I153&gt;10,10,I153)</f>
        <v>6.148404928092945</v>
      </c>
      <c r="K153" s="23">
        <f>-2.211-(0.131*G153)+(0.152*H153)+(0.392*J153)</f>
        <v>5.651137518108504</v>
      </c>
      <c r="L153" s="22">
        <f>+K153/100*F153</f>
        <v>2144.2930604404264</v>
      </c>
      <c r="M153" s="22">
        <v>57951.49573243898</v>
      </c>
      <c r="N153" s="22">
        <v>94533.87969935173</v>
      </c>
      <c r="O153" s="22">
        <f>+N153/M153*L153</f>
        <v>3497.8966401787247</v>
      </c>
      <c r="P153" s="24">
        <f>+O153/F153</f>
        <v>0.09218467056792888</v>
      </c>
      <c r="Q153" s="25">
        <v>0.0651419212051119</v>
      </c>
      <c r="R153" s="25">
        <v>0.026166956704604172</v>
      </c>
      <c r="S153" s="26">
        <f>+Q153/R153</f>
        <v>2.4894725795013812</v>
      </c>
      <c r="T153" s="26">
        <f>+IF(S153&lt;0.7,0.7,IF(S153&gt;1.3,1.3,S153))</f>
        <v>1.3</v>
      </c>
      <c r="U153" s="26">
        <v>1.1096997476809891</v>
      </c>
      <c r="V153" s="27">
        <f>+O153/N153*(C153-19600000)</f>
        <v>4896650.668719741</v>
      </c>
      <c r="W153" s="27">
        <f>+V153*(T153-1)</f>
        <v>1468995.2006159225</v>
      </c>
      <c r="X153" s="27">
        <f>+(U153-1)*(V153+W153)</f>
        <v>698309.7456926528</v>
      </c>
      <c r="Y153" s="27">
        <v>0</v>
      </c>
      <c r="Z153" s="27">
        <v>0</v>
      </c>
      <c r="AA153" s="54">
        <f>SUM(V153:Z153)</f>
        <v>7063955.615028315</v>
      </c>
    </row>
    <row r="154" spans="1:27" ht="12.75">
      <c r="A154" s="18" t="s">
        <v>162</v>
      </c>
      <c r="B154" s="19" t="s">
        <v>168</v>
      </c>
      <c r="C154" s="11">
        <v>151936496.14725333</v>
      </c>
      <c r="D154" s="12">
        <v>4247</v>
      </c>
      <c r="E154" s="10">
        <v>2.4656592661401135</v>
      </c>
      <c r="F154" s="12">
        <f>+D154*E154</f>
        <v>10471.654903297062</v>
      </c>
      <c r="G154" s="13">
        <v>0</v>
      </c>
      <c r="H154" s="13">
        <v>67.27101483400051</v>
      </c>
      <c r="I154" s="13">
        <v>7.928228097006767</v>
      </c>
      <c r="J154" s="13">
        <f>+IF(I154&gt;10,10,I154)</f>
        <v>7.928228097006767</v>
      </c>
      <c r="K154" s="13">
        <f>-2.211-(0.131*G154)+(0.152*H154)+(0.392*J154)</f>
        <v>11.12205966879473</v>
      </c>
      <c r="L154" s="12">
        <f>+K154/100*F154</f>
        <v>1164.6637066549683</v>
      </c>
      <c r="M154" s="12">
        <v>57951.49573243898</v>
      </c>
      <c r="N154" s="12">
        <v>94533.87969935173</v>
      </c>
      <c r="O154" s="12">
        <f>+N154/M154*L154</f>
        <v>1899.8677660271687</v>
      </c>
      <c r="P154" s="14">
        <f>+O154/F154</f>
        <v>0.1814295623348879</v>
      </c>
      <c r="Q154" s="15">
        <v>0.1827277131782946</v>
      </c>
      <c r="R154" s="15">
        <v>0.026166956704604172</v>
      </c>
      <c r="S154" s="16">
        <f>+Q154/R154</f>
        <v>6.983147304483558</v>
      </c>
      <c r="T154" s="16">
        <f>+IF(S154&lt;0.7,0.7,IF(S154&gt;1.3,1.3,S154))</f>
        <v>1.3</v>
      </c>
      <c r="U154" s="16">
        <v>1.1096997476809891</v>
      </c>
      <c r="V154" s="17">
        <f>+O154/N154*(C154-19600000)</f>
        <v>2659595.1007062006</v>
      </c>
      <c r="W154" s="17">
        <f>+V154*(T154-1)</f>
        <v>797878.5302118603</v>
      </c>
      <c r="X154" s="17">
        <f>+(U154-1)*(V154+W154)</f>
        <v>379283.9849253846</v>
      </c>
      <c r="Y154" s="17">
        <v>0</v>
      </c>
      <c r="Z154" s="17">
        <v>0</v>
      </c>
      <c r="AA154" s="53">
        <f>SUM(V154:Z154)</f>
        <v>3836757.6158434455</v>
      </c>
    </row>
    <row r="155" spans="1:27" ht="12.75">
      <c r="A155" s="28" t="s">
        <v>162</v>
      </c>
      <c r="B155" s="29" t="s">
        <v>174</v>
      </c>
      <c r="C155" s="21">
        <v>151936496.14725333</v>
      </c>
      <c r="D155" s="22">
        <v>32363.073789827904</v>
      </c>
      <c r="E155" s="20">
        <v>2.4656592661401135</v>
      </c>
      <c r="F155" s="22">
        <f>+D155*E155</f>
        <v>79796.31277066542</v>
      </c>
      <c r="G155" s="23">
        <v>0</v>
      </c>
      <c r="H155" s="23">
        <v>14.917470666647564</v>
      </c>
      <c r="I155" s="23">
        <v>4.080193772837099</v>
      </c>
      <c r="J155" s="23">
        <f>+IF(I155&gt;10,10,I155)</f>
        <v>4.080193772837099</v>
      </c>
      <c r="K155" s="23">
        <f>-2.211-(0.131*G155)+(0.152*H155)+(0.392*J155)</f>
        <v>1.6558915002825727</v>
      </c>
      <c r="L155" s="22">
        <f>+K155/100*F155</f>
        <v>1321.3403607083458</v>
      </c>
      <c r="M155" s="22">
        <v>57951.49573243898</v>
      </c>
      <c r="N155" s="22">
        <v>94533.87969935173</v>
      </c>
      <c r="O155" s="22">
        <f>+N155/M155*L155</f>
        <v>2155.447915922906</v>
      </c>
      <c r="P155" s="24">
        <f>+O155/F155</f>
        <v>0.027011873620246873</v>
      </c>
      <c r="Q155" s="25">
        <v>0</v>
      </c>
      <c r="R155" s="25">
        <v>0.026166956704604172</v>
      </c>
      <c r="S155" s="26">
        <f>+Q155/R155</f>
        <v>0</v>
      </c>
      <c r="T155" s="26">
        <f>+IF(S155&lt;0.7,0.7,IF(S155&gt;1.3,1.3,S155))</f>
        <v>0.7</v>
      </c>
      <c r="U155" s="26">
        <v>1.1096997476809891</v>
      </c>
      <c r="V155" s="27">
        <f>+O155/N155*(C155-19600000)</f>
        <v>3017377.745717263</v>
      </c>
      <c r="W155" s="27">
        <f>+V155*(T155-1)</f>
        <v>-905213.323715179</v>
      </c>
      <c r="X155" s="27">
        <f>+(U155-1)*(V155+W155)</f>
        <v>231703.9041543908</v>
      </c>
      <c r="Y155" s="27">
        <v>0</v>
      </c>
      <c r="Z155" s="27">
        <v>0</v>
      </c>
      <c r="AA155" s="54">
        <f>SUM(V155:Z155)</f>
        <v>2343868.3261564746</v>
      </c>
    </row>
    <row r="156" spans="1:27" ht="12.75">
      <c r="A156" s="18" t="s">
        <v>162</v>
      </c>
      <c r="B156" s="19" t="s">
        <v>169</v>
      </c>
      <c r="C156" s="11">
        <v>151936496.14725333</v>
      </c>
      <c r="D156" s="12">
        <v>6169</v>
      </c>
      <c r="E156" s="10">
        <v>2.4656592661401135</v>
      </c>
      <c r="F156" s="12">
        <f>+D156*E156</f>
        <v>15210.65201281836</v>
      </c>
      <c r="G156" s="13">
        <v>0</v>
      </c>
      <c r="H156" s="13">
        <v>47.46312206192251</v>
      </c>
      <c r="I156" s="13">
        <v>6.889871917194324</v>
      </c>
      <c r="J156" s="13">
        <f>+IF(I156&gt;10,10,I156)</f>
        <v>6.889871917194324</v>
      </c>
      <c r="K156" s="13">
        <f>-2.211-(0.131*G156)+(0.152*H156)+(0.392*J156)</f>
        <v>7.704224344952396</v>
      </c>
      <c r="L156" s="12">
        <f>+K156/100*F156</f>
        <v>1171.8627553975439</v>
      </c>
      <c r="M156" s="12">
        <v>57951.49573243898</v>
      </c>
      <c r="N156" s="12">
        <v>94533.87969935173</v>
      </c>
      <c r="O156" s="12">
        <f>+N156/M156*L156</f>
        <v>1911.6112766851595</v>
      </c>
      <c r="P156" s="14">
        <f>+O156/F156</f>
        <v>0.12567582737901054</v>
      </c>
      <c r="Q156" s="15">
        <v>0.06037321624588366</v>
      </c>
      <c r="R156" s="15">
        <v>0.026166956704604172</v>
      </c>
      <c r="S156" s="16">
        <f>+Q156/R156</f>
        <v>2.307231097885402</v>
      </c>
      <c r="T156" s="16">
        <f>+IF(S156&lt;0.7,0.7,IF(S156&gt;1.3,1.3,S156))</f>
        <v>1.3</v>
      </c>
      <c r="U156" s="16">
        <v>1.1096997476809891</v>
      </c>
      <c r="V156" s="17">
        <f>+O156/N156*(C156-19600000)</f>
        <v>2676034.6571688037</v>
      </c>
      <c r="W156" s="17">
        <f>+V156*(T156-1)</f>
        <v>802810.3971506412</v>
      </c>
      <c r="X156" s="17">
        <f>+(U156-1)*(V156+W156)</f>
        <v>381628.4246801</v>
      </c>
      <c r="Y156" s="17">
        <v>0</v>
      </c>
      <c r="Z156" s="17">
        <v>0</v>
      </c>
      <c r="AA156" s="53">
        <f>SUM(V156:Z156)</f>
        <v>3860473.478999545</v>
      </c>
    </row>
    <row r="157" spans="1:27" ht="12.75">
      <c r="A157" s="28" t="s">
        <v>162</v>
      </c>
      <c r="B157" s="29" t="s">
        <v>170</v>
      </c>
      <c r="C157" s="21">
        <v>151936496.14725333</v>
      </c>
      <c r="D157" s="22">
        <v>72157.09875832719</v>
      </c>
      <c r="E157" s="20">
        <v>2.4656592661401135</v>
      </c>
      <c r="F157" s="22">
        <f>+D157*E157</f>
        <v>177914.81917125673</v>
      </c>
      <c r="G157" s="23">
        <v>0</v>
      </c>
      <c r="H157" s="23">
        <v>32.31487033174523</v>
      </c>
      <c r="I157" s="23">
        <v>5.754500802253854</v>
      </c>
      <c r="J157" s="23">
        <f>+IF(I157&gt;10,10,I157)</f>
        <v>5.754500802253854</v>
      </c>
      <c r="K157" s="23">
        <f>-2.211-(0.131*G157)+(0.152*H157)+(0.392*J157)</f>
        <v>4.956624604908787</v>
      </c>
      <c r="L157" s="22">
        <f>+K157/100*F157</f>
        <v>8818.569702821487</v>
      </c>
      <c r="M157" s="22">
        <v>57951.49573243898</v>
      </c>
      <c r="N157" s="22">
        <v>94533.87969935173</v>
      </c>
      <c r="O157" s="22">
        <f>+N157/M157*L157</f>
        <v>14385.368261344594</v>
      </c>
      <c r="P157" s="24">
        <f>+O157/F157</f>
        <v>0.08085536847550381</v>
      </c>
      <c r="Q157" s="25">
        <v>0.05555407155689019</v>
      </c>
      <c r="R157" s="25">
        <v>0.026166956704604172</v>
      </c>
      <c r="S157" s="26">
        <f>+Q157/R157</f>
        <v>2.123062004650898</v>
      </c>
      <c r="T157" s="26">
        <f>+IF(S157&lt;0.7,0.7,IF(S157&gt;1.3,1.3,S157))</f>
        <v>1.3</v>
      </c>
      <c r="U157" s="26">
        <v>1.1096997476809891</v>
      </c>
      <c r="V157" s="27">
        <f>+O157/N157*(C157-19600000)</f>
        <v>20137851.50412381</v>
      </c>
      <c r="W157" s="27">
        <f>+V157*(T157-1)</f>
        <v>6041355.451237144</v>
      </c>
      <c r="X157" s="27">
        <f>+(U157-1)*(V157+W157)</f>
        <v>2871852.3974914923</v>
      </c>
      <c r="Y157" s="27">
        <v>0</v>
      </c>
      <c r="Z157" s="27">
        <v>0</v>
      </c>
      <c r="AA157" s="54">
        <f>SUM(V157:Z157)</f>
        <v>29051059.35285245</v>
      </c>
    </row>
    <row r="158" spans="1:27" ht="12.75">
      <c r="A158" s="18" t="s">
        <v>162</v>
      </c>
      <c r="B158" s="19" t="s">
        <v>171</v>
      </c>
      <c r="C158" s="11">
        <v>151936496.14725333</v>
      </c>
      <c r="D158" s="12">
        <v>3820.9068054162217</v>
      </c>
      <c r="E158" s="10">
        <v>2.4656592661401135</v>
      </c>
      <c r="F158" s="12">
        <f>+D158*E158</f>
        <v>9421.054269832326</v>
      </c>
      <c r="G158" s="13">
        <v>-3.046145266973375</v>
      </c>
      <c r="H158" s="13">
        <v>36.08389549780766</v>
      </c>
      <c r="I158" s="13">
        <v>8.558288342331533</v>
      </c>
      <c r="J158" s="13">
        <f>+IF(I158&gt;10,10,I158)</f>
        <v>8.558288342331533</v>
      </c>
      <c r="K158" s="13">
        <f>-2.211-(0.131*G158)+(0.152*H158)+(0.392*J158)</f>
        <v>7.027646175834238</v>
      </c>
      <c r="L158" s="12">
        <f>+K158/100*F158</f>
        <v>662.0783601171396</v>
      </c>
      <c r="M158" s="12">
        <v>57951.49573243898</v>
      </c>
      <c r="N158" s="12">
        <v>94533.87969935173</v>
      </c>
      <c r="O158" s="12">
        <f>+N158/M158*L158</f>
        <v>1080.0210634049772</v>
      </c>
      <c r="P158" s="14">
        <f>+O158/F158</f>
        <v>0.11463908735388266</v>
      </c>
      <c r="Q158" s="15">
        <v>0.07867501895411555</v>
      </c>
      <c r="R158" s="15">
        <v>0.026166956704604172</v>
      </c>
      <c r="S158" s="16">
        <f>+Q158/R158</f>
        <v>3.00665529592413</v>
      </c>
      <c r="T158" s="16">
        <f>+IF(S158&lt;0.7,0.7,IF(S158&gt;1.3,1.3,S158))</f>
        <v>1.3</v>
      </c>
      <c r="U158" s="16">
        <v>1.1096997476809891</v>
      </c>
      <c r="V158" s="17">
        <f>+O158/N158*(C158-19600000)</f>
        <v>1511904.5547564186</v>
      </c>
      <c r="W158" s="17">
        <f>+V158*(T158-1)</f>
        <v>453571.36642692564</v>
      </c>
      <c r="X158" s="17">
        <f>+(U158-1)*(V158+W158)</f>
        <v>215612.2126268725</v>
      </c>
      <c r="Y158" s="17">
        <v>0</v>
      </c>
      <c r="Z158" s="17">
        <v>0</v>
      </c>
      <c r="AA158" s="53">
        <f>SUM(V158:Z158)</f>
        <v>2181088.1338102166</v>
      </c>
    </row>
    <row r="159" spans="1:27" ht="12.75">
      <c r="A159" s="28" t="s">
        <v>162</v>
      </c>
      <c r="B159" s="29" t="s">
        <v>118</v>
      </c>
      <c r="C159" s="21">
        <v>151936496.14725333</v>
      </c>
      <c r="D159" s="22">
        <v>33726</v>
      </c>
      <c r="E159" s="20">
        <v>2.4656592661401135</v>
      </c>
      <c r="F159" s="22">
        <f>+D159*E159</f>
        <v>83156.82440984147</v>
      </c>
      <c r="G159" s="23">
        <v>0</v>
      </c>
      <c r="H159" s="23">
        <v>24.885844748858457</v>
      </c>
      <c r="I159" s="23">
        <v>5.914079551267361</v>
      </c>
      <c r="J159" s="23">
        <f>+IF(I159&gt;10,10,I159)</f>
        <v>5.914079551267361</v>
      </c>
      <c r="K159" s="23">
        <f>-2.211-(0.131*G159)+(0.152*H159)+(0.392*J159)</f>
        <v>3.889967585923291</v>
      </c>
      <c r="L159" s="22">
        <f>+K159/100*F159</f>
        <v>3234.77351502598</v>
      </c>
      <c r="M159" s="22">
        <v>57951.49573243898</v>
      </c>
      <c r="N159" s="22">
        <v>94533.87969935173</v>
      </c>
      <c r="O159" s="22">
        <f>+N159/M159*L159</f>
        <v>5276.752333295561</v>
      </c>
      <c r="P159" s="24">
        <f>+O159/F159</f>
        <v>0.06345543340242157</v>
      </c>
      <c r="Q159" s="25">
        <v>0.012347532996279052</v>
      </c>
      <c r="R159" s="25">
        <v>0.026166956704604172</v>
      </c>
      <c r="S159" s="26">
        <f>+Q159/R159</f>
        <v>0.4718750115142912</v>
      </c>
      <c r="T159" s="26">
        <f>+IF(S159&lt;0.7,0.7,IF(S159&gt;1.3,1.3,S159))</f>
        <v>0.7</v>
      </c>
      <c r="U159" s="26">
        <v>1.1096997476809891</v>
      </c>
      <c r="V159" s="27">
        <f>+O159/N159*(C159-19600000)</f>
        <v>7386842.86571142</v>
      </c>
      <c r="W159" s="27">
        <f>+V159*(T159-1)</f>
        <v>-2216052.8597134263</v>
      </c>
      <c r="X159" s="27">
        <f>+(U159-1)*(V159+W159)</f>
        <v>567234.35896936</v>
      </c>
      <c r="Y159" s="27">
        <v>0</v>
      </c>
      <c r="Z159" s="27">
        <v>0</v>
      </c>
      <c r="AA159" s="54">
        <f>SUM(V159:Z159)</f>
        <v>5738024.364967353</v>
      </c>
    </row>
    <row r="160" spans="1:27" ht="12.75">
      <c r="A160" s="18" t="s">
        <v>162</v>
      </c>
      <c r="B160" s="19" t="s">
        <v>172</v>
      </c>
      <c r="C160" s="11">
        <v>151936496.14725333</v>
      </c>
      <c r="D160" s="12">
        <v>3513.375455917286</v>
      </c>
      <c r="E160" s="10">
        <v>2.4656592661401135</v>
      </c>
      <c r="F160" s="12">
        <f>+D160*E160</f>
        <v>8662.786748311702</v>
      </c>
      <c r="G160" s="13">
        <v>-5.6212222968435235</v>
      </c>
      <c r="H160" s="13">
        <v>37.06071053130708</v>
      </c>
      <c r="I160" s="13">
        <v>7.335205683132329</v>
      </c>
      <c r="J160" s="13">
        <f>+IF(I160&gt;10,10,I160)</f>
        <v>7.335205683132329</v>
      </c>
      <c r="K160" s="13">
        <f>-2.211-(0.131*G160)+(0.152*H160)+(0.392*J160)</f>
        <v>7.034008749433051</v>
      </c>
      <c r="L160" s="12">
        <f>+K160/100*F160</f>
        <v>609.341177820972</v>
      </c>
      <c r="M160" s="12">
        <v>57951.49573243898</v>
      </c>
      <c r="N160" s="12">
        <v>94533.87969935173</v>
      </c>
      <c r="O160" s="12">
        <f>+N160/M160*L160</f>
        <v>993.9930776928151</v>
      </c>
      <c r="P160" s="14">
        <f>+O160/F160</f>
        <v>0.11474287738717973</v>
      </c>
      <c r="Q160" s="15">
        <v>0.09102368376729067</v>
      </c>
      <c r="R160" s="15">
        <v>0.026166956704604172</v>
      </c>
      <c r="S160" s="16">
        <f>+Q160/R160</f>
        <v>3.4785735611078805</v>
      </c>
      <c r="T160" s="16">
        <f>+IF(S160&lt;0.7,0.7,IF(S160&gt;1.3,1.3,S160))</f>
        <v>1.3</v>
      </c>
      <c r="U160" s="16">
        <v>1.1096997476809891</v>
      </c>
      <c r="V160" s="17">
        <f>+O160/N160*(C160-19600000)</f>
        <v>1391475.3262516714</v>
      </c>
      <c r="W160" s="17">
        <f>+V160*(T160-1)</f>
        <v>417442.5978755015</v>
      </c>
      <c r="X160" s="17">
        <f>+(U160-1)*(V160+W160)</f>
        <v>198437.83985236948</v>
      </c>
      <c r="Y160" s="17">
        <v>0</v>
      </c>
      <c r="Z160" s="17">
        <v>0</v>
      </c>
      <c r="AA160" s="53">
        <f>SUM(V160:Z160)</f>
        <v>2007355.7639795423</v>
      </c>
    </row>
    <row r="161" spans="1:27" ht="12.75">
      <c r="A161" s="28" t="s">
        <v>162</v>
      </c>
      <c r="B161" s="29" t="s">
        <v>173</v>
      </c>
      <c r="C161" s="21">
        <v>151936496.14725333</v>
      </c>
      <c r="D161" s="22">
        <v>8066.264458258086</v>
      </c>
      <c r="E161" s="20">
        <v>2.4656592661401135</v>
      </c>
      <c r="F161" s="22">
        <f>+D161*E161</f>
        <v>19888.65970464071</v>
      </c>
      <c r="G161" s="23">
        <v>0</v>
      </c>
      <c r="H161" s="23">
        <v>37.109808584542705</v>
      </c>
      <c r="I161" s="23">
        <v>7.20854098463206</v>
      </c>
      <c r="J161" s="23">
        <f>+IF(I161&gt;10,10,I161)</f>
        <v>7.20854098463206</v>
      </c>
      <c r="K161" s="23">
        <f>-2.211-(0.131*G161)+(0.152*H161)+(0.392*J161)</f>
        <v>6.255438970826258</v>
      </c>
      <c r="L161" s="22">
        <f>+K161/100*F161</f>
        <v>1244.1229699391138</v>
      </c>
      <c r="M161" s="22">
        <v>57951.49573243898</v>
      </c>
      <c r="N161" s="22">
        <v>94533.87969935173</v>
      </c>
      <c r="O161" s="22">
        <f>+N161/M161*L161</f>
        <v>2029.486377960559</v>
      </c>
      <c r="P161" s="24">
        <f>+O161/F161</f>
        <v>0.10204239039230027</v>
      </c>
      <c r="Q161" s="25">
        <v>0.07253854705632704</v>
      </c>
      <c r="R161" s="25">
        <v>0.026166956704604172</v>
      </c>
      <c r="S161" s="26">
        <f>+Q161/R161</f>
        <v>2.772143045720086</v>
      </c>
      <c r="T161" s="26">
        <f>+IF(S161&lt;0.7,0.7,IF(S161&gt;1.3,1.3,S161))</f>
        <v>1.3</v>
      </c>
      <c r="U161" s="26">
        <v>1.1096997476809891</v>
      </c>
      <c r="V161" s="27">
        <f>+O161/N161*(C161-19600000)</f>
        <v>2841046.1634710883</v>
      </c>
      <c r="W161" s="27">
        <f>+V161*(T161-1)</f>
        <v>852313.8490413266</v>
      </c>
      <c r="X161" s="27">
        <f>+(U161-1)*(V161+W161)</f>
        <v>405160.6614676667</v>
      </c>
      <c r="Y161" s="27">
        <v>0</v>
      </c>
      <c r="Z161" s="27">
        <v>0</v>
      </c>
      <c r="AA161" s="54">
        <f>SUM(V161:Z161)</f>
        <v>4098520.6739800815</v>
      </c>
    </row>
    <row r="162" spans="1:27" ht="12.75">
      <c r="A162" s="18" t="s">
        <v>162</v>
      </c>
      <c r="B162" s="19" t="s">
        <v>175</v>
      </c>
      <c r="C162" s="11">
        <v>151936496.14725333</v>
      </c>
      <c r="D162" s="12">
        <v>335622.49286473554</v>
      </c>
      <c r="E162" s="10">
        <v>2.4656592661401135</v>
      </c>
      <c r="F162" s="12">
        <f>+D162*E162</f>
        <v>827530.7094569793</v>
      </c>
      <c r="G162" s="13">
        <v>-0.1746866003624356</v>
      </c>
      <c r="H162" s="13">
        <v>24.146924527977554</v>
      </c>
      <c r="I162" s="13">
        <v>6.010992745813996</v>
      </c>
      <c r="J162" s="13">
        <f>+IF(I162&gt;10,10,I162)</f>
        <v>6.010992745813996</v>
      </c>
      <c r="K162" s="13">
        <f>-2.211-(0.131*G162)+(0.152*H162)+(0.392*J162)</f>
        <v>3.838525629259154</v>
      </c>
      <c r="L162" s="12">
        <f>+K162/100*F162</f>
        <v>31764.978372496258</v>
      </c>
      <c r="M162" s="12">
        <v>57951.49573243898</v>
      </c>
      <c r="N162" s="12">
        <v>94533.87969935173</v>
      </c>
      <c r="O162" s="12">
        <f>+N162/M162*L162</f>
        <v>51816.896288272736</v>
      </c>
      <c r="P162" s="14">
        <f>+O162/F162</f>
        <v>0.06261628202568419</v>
      </c>
      <c r="Q162" s="15">
        <v>0.008367416577178273</v>
      </c>
      <c r="R162" s="15">
        <v>0.026166956704604172</v>
      </c>
      <c r="S162" s="16">
        <f>+Q162/R162</f>
        <v>0.3197703375152524</v>
      </c>
      <c r="T162" s="16">
        <f>+IF(S162&lt;0.7,0.7,IF(S162&gt;1.3,1.3,S162))</f>
        <v>0.7</v>
      </c>
      <c r="U162" s="16">
        <v>1.1096997476809891</v>
      </c>
      <c r="V162" s="17">
        <f>+O162/N162*(C162-19600000)</f>
        <v>72537660.76060723</v>
      </c>
      <c r="W162" s="17">
        <f>+V162*(T162-1)</f>
        <v>-21761298.22818217</v>
      </c>
      <c r="X162" s="17">
        <f>+(U162-1)*(V162+W162)</f>
        <v>5570154.157965459</v>
      </c>
      <c r="Y162" s="17">
        <v>19599999.999999993</v>
      </c>
      <c r="Z162" s="17">
        <v>7810531</v>
      </c>
      <c r="AA162" s="53">
        <f>SUM(V162:Z162)</f>
        <v>83757047.69039051</v>
      </c>
    </row>
    <row r="163" spans="1:27" ht="12.75">
      <c r="A163" s="28" t="s">
        <v>176</v>
      </c>
      <c r="B163" s="29" t="s">
        <v>178</v>
      </c>
      <c r="C163" s="21">
        <v>20970242.495543215</v>
      </c>
      <c r="D163" s="22">
        <v>95995.634517876</v>
      </c>
      <c r="E163" s="20">
        <v>2.402884217069279</v>
      </c>
      <c r="F163" s="22">
        <f>+D163*E163</f>
        <v>230666.3950905551</v>
      </c>
      <c r="G163" s="23">
        <v>-0.006831154081745213</v>
      </c>
      <c r="H163" s="23">
        <v>26.481004057193854</v>
      </c>
      <c r="I163" s="23">
        <v>4.209209319119699</v>
      </c>
      <c r="J163" s="23">
        <f>+IF(I163&gt;10,10,I163)</f>
        <v>4.209209319119699</v>
      </c>
      <c r="K163" s="23">
        <f>-2.211-(0.131*G163)+(0.152*H163)+(0.392*J163)</f>
        <v>3.465017550973097</v>
      </c>
      <c r="L163" s="22">
        <f>+K163/100*F163</f>
        <v>7992.631074084681</v>
      </c>
      <c r="M163" s="22">
        <v>18271.138089839547</v>
      </c>
      <c r="N163" s="22">
        <v>19394.898035968217</v>
      </c>
      <c r="O163" s="22">
        <f>+N163/M163*L163</f>
        <v>8484.215047730771</v>
      </c>
      <c r="P163" s="24">
        <f>+O163/F163</f>
        <v>0.03678132241326282</v>
      </c>
      <c r="Q163" s="25">
        <v>0.015518719292508502</v>
      </c>
      <c r="R163" s="25">
        <v>0.019334441138112973</v>
      </c>
      <c r="S163" s="26">
        <f>+Q163/R163</f>
        <v>0.802646385362402</v>
      </c>
      <c r="T163" s="26">
        <f>+IF(S163&lt;0.7,0.7,IF(S163&gt;1.3,1.3,S163))</f>
        <v>0.802646385362402</v>
      </c>
      <c r="U163" s="26">
        <v>1.0599171173419861</v>
      </c>
      <c r="V163" s="27">
        <f>+O163/N163*(C163-19600000)</f>
        <v>599406.7088245745</v>
      </c>
      <c r="W163" s="27">
        <f>+V163*(T163-1)</f>
        <v>-118295.08062455601</v>
      </c>
      <c r="X163" s="27">
        <f>+(U163-1)*(V163+W163)</f>
        <v>28826.82188145451</v>
      </c>
      <c r="Y163" s="27">
        <v>19600000</v>
      </c>
      <c r="Z163" s="27">
        <v>860304</v>
      </c>
      <c r="AA163" s="54">
        <f>SUM(V163:Z163)</f>
        <v>20970242.45008147</v>
      </c>
    </row>
    <row r="164" spans="1:27" ht="12.75">
      <c r="A164" s="18" t="s">
        <v>179</v>
      </c>
      <c r="B164" s="19" t="s">
        <v>181</v>
      </c>
      <c r="C164" s="11">
        <v>44382509.65887785</v>
      </c>
      <c r="D164" s="12">
        <v>69041.99999999993</v>
      </c>
      <c r="E164" s="10">
        <v>2.751818931384336</v>
      </c>
      <c r="F164" s="12">
        <f>+D164*E164</f>
        <v>189991.08266063713</v>
      </c>
      <c r="G164" s="13">
        <v>0</v>
      </c>
      <c r="H164" s="13">
        <v>23.271342081631516</v>
      </c>
      <c r="I164" s="13">
        <v>6.463935684392318</v>
      </c>
      <c r="J164" s="13">
        <f>+IF(I164&gt;10,10,I164)</f>
        <v>6.463935684392318</v>
      </c>
      <c r="K164" s="13">
        <f>-2.211-(0.131*G164)+(0.152*H164)+(0.392*J164)</f>
        <v>3.8601067846897794</v>
      </c>
      <c r="L164" s="12">
        <f>+K164/100*F164</f>
        <v>7333.85867208882</v>
      </c>
      <c r="M164" s="12">
        <v>34942.14153878043</v>
      </c>
      <c r="N164" s="12">
        <v>38217.728627633696</v>
      </c>
      <c r="O164" s="12">
        <f>+N164/M164*L164</f>
        <v>8021.3578269733935</v>
      </c>
      <c r="P164" s="14">
        <f>+O164/F164</f>
        <v>0.04221965428399172</v>
      </c>
      <c r="Q164" s="15">
        <v>0.017441860465116293</v>
      </c>
      <c r="R164" s="15">
        <v>0.011170544830574088</v>
      </c>
      <c r="S164" s="16">
        <f>+Q164/R164</f>
        <v>1.5614153767484502</v>
      </c>
      <c r="T164" s="16">
        <f>+IF(S164&lt;0.7,0.7,IF(S164&gt;1.3,1.3,S164))</f>
        <v>1.3</v>
      </c>
      <c r="U164" s="16">
        <v>1.0313188102137818</v>
      </c>
      <c r="V164" s="17">
        <f>+O164/N164*(C164-19600000)</f>
        <v>5201496.398730169</v>
      </c>
      <c r="W164" s="17">
        <f>+V164*(T164-1)</f>
        <v>1560448.919619051</v>
      </c>
      <c r="X164" s="17">
        <f>+(U164-1)*(V164+W164)</f>
        <v>211776.08210134957</v>
      </c>
      <c r="Y164" s="17">
        <v>0</v>
      </c>
      <c r="Z164" s="17">
        <v>0</v>
      </c>
      <c r="AA164" s="53">
        <f>SUM(V164:Z164)</f>
        <v>6973721.40045057</v>
      </c>
    </row>
    <row r="165" spans="1:27" ht="12.75">
      <c r="A165" s="28" t="s">
        <v>179</v>
      </c>
      <c r="B165" s="29" t="s">
        <v>182</v>
      </c>
      <c r="C165" s="21">
        <v>44382509.65887785</v>
      </c>
      <c r="D165" s="22">
        <v>191054.32465828533</v>
      </c>
      <c r="E165" s="20">
        <v>2.751818931384336</v>
      </c>
      <c r="F165" s="22">
        <f>+D165*E165</f>
        <v>525746.9075175187</v>
      </c>
      <c r="G165" s="23">
        <v>-0.04776048820619305</v>
      </c>
      <c r="H165" s="23">
        <v>26.01503173159896</v>
      </c>
      <c r="I165" s="23">
        <v>6.953018307947571</v>
      </c>
      <c r="J165" s="23">
        <f>+IF(I165&gt;10,10,I165)</f>
        <v>6.953018307947571</v>
      </c>
      <c r="K165" s="23">
        <f>-2.211-(0.131*G165)+(0.152*H165)+(0.392*J165)</f>
        <v>4.475124623873501</v>
      </c>
      <c r="L165" s="22">
        <f>+K165/100*F165</f>
        <v>23527.829317569925</v>
      </c>
      <c r="M165" s="22">
        <v>34942.14153878043</v>
      </c>
      <c r="N165" s="22">
        <v>38217.728627633696</v>
      </c>
      <c r="O165" s="22">
        <f>+N165/M165*L165</f>
        <v>25733.40260379345</v>
      </c>
      <c r="P165" s="24">
        <f>+O165/F165</f>
        <v>0.04894636988984281</v>
      </c>
      <c r="Q165" s="25">
        <v>0.009844524494440674</v>
      </c>
      <c r="R165" s="25">
        <v>0.011170544830574088</v>
      </c>
      <c r="S165" s="26">
        <f>+Q165/R165</f>
        <v>0.8812931368840614</v>
      </c>
      <c r="T165" s="26">
        <f>+IF(S165&lt;0.7,0.7,IF(S165&gt;1.3,1.3,S165))</f>
        <v>0.8812931368840614</v>
      </c>
      <c r="U165" s="26">
        <v>1.0313188102137818</v>
      </c>
      <c r="V165" s="27">
        <f>+O165/N165*(C165-19600000)</f>
        <v>16686975.429596325</v>
      </c>
      <c r="W165" s="27">
        <f>+V165*(T165-1)</f>
        <v>-1980858.5081401216</v>
      </c>
      <c r="X165" s="27">
        <f>+(U165-1)*(V165+W165)</f>
        <v>460578.0848447719</v>
      </c>
      <c r="Y165" s="27">
        <v>19600000.000000004</v>
      </c>
      <c r="Z165" s="27">
        <v>2642093</v>
      </c>
      <c r="AA165" s="54">
        <f>SUM(V165:Z165)</f>
        <v>37408788.00630098</v>
      </c>
    </row>
    <row r="166" spans="1:27" ht="12.75">
      <c r="A166" s="18" t="s">
        <v>183</v>
      </c>
      <c r="B166" s="19" t="s">
        <v>184</v>
      </c>
      <c r="C166" s="11">
        <v>38795050.41341523</v>
      </c>
      <c r="D166" s="12">
        <v>32425.703826799858</v>
      </c>
      <c r="E166" s="10">
        <v>2.340497740085613</v>
      </c>
      <c r="F166" s="12">
        <f>+D166*E166</f>
        <v>75892.28652731047</v>
      </c>
      <c r="G166" s="13">
        <v>0</v>
      </c>
      <c r="H166" s="13">
        <v>29.69103072975326</v>
      </c>
      <c r="I166" s="13">
        <v>4.931857756983428</v>
      </c>
      <c r="J166" s="13">
        <f>+IF(I166&gt;10,10,I166)</f>
        <v>4.931857756983428</v>
      </c>
      <c r="K166" s="13">
        <f>-2.211-(0.131*G166)+(0.152*H166)+(0.392*J166)</f>
        <v>4.235324911659999</v>
      </c>
      <c r="L166" s="12">
        <f>+K166/100*F166</f>
        <v>3214.284917319566</v>
      </c>
      <c r="M166" s="12">
        <v>29917.001194359378</v>
      </c>
      <c r="N166" s="12">
        <v>27404.373814363047</v>
      </c>
      <c r="O166" s="12">
        <f>+N166/M166*L166</f>
        <v>2944.3280376878897</v>
      </c>
      <c r="P166" s="14">
        <f>+O166/F166</f>
        <v>0.038796143487235014</v>
      </c>
      <c r="Q166" s="15">
        <v>0.015307121949852613</v>
      </c>
      <c r="R166" s="15">
        <v>0.014546977316016181</v>
      </c>
      <c r="S166" s="16">
        <f>+Q166/R166</f>
        <v>1.052254473030594</v>
      </c>
      <c r="T166" s="16">
        <f>+IF(S166&lt;0.7,0.7,IF(S166&gt;1.3,1.3,S166))</f>
        <v>1.052254473030594</v>
      </c>
      <c r="U166" s="16">
        <v>1.0639445597108619</v>
      </c>
      <c r="V166" s="17">
        <f>+O166/N166*(C166-19600000)</f>
        <v>2062317.6978935318</v>
      </c>
      <c r="W166" s="17">
        <f>+V166*(T166-1)</f>
        <v>107765.32452509436</v>
      </c>
      <c r="X166" s="17">
        <f>+(U166-1)*(V166+W166)</f>
        <v>138765.00340457546</v>
      </c>
      <c r="Y166" s="17">
        <v>0</v>
      </c>
      <c r="Z166" s="17">
        <v>0</v>
      </c>
      <c r="AA166" s="53">
        <f>SUM(V166:Z166)</f>
        <v>2308848.0258232015</v>
      </c>
    </row>
    <row r="167" spans="1:27" ht="12.75">
      <c r="A167" s="28" t="s">
        <v>183</v>
      </c>
      <c r="B167" s="29" t="s">
        <v>185</v>
      </c>
      <c r="C167" s="21">
        <v>38795050.41341523</v>
      </c>
      <c r="D167" s="22">
        <v>23135</v>
      </c>
      <c r="E167" s="20">
        <v>2.340497740085613</v>
      </c>
      <c r="F167" s="22">
        <f>+D167*E167</f>
        <v>54147.415216880654</v>
      </c>
      <c r="G167" s="23">
        <v>-0.3228716585157433</v>
      </c>
      <c r="H167" s="23">
        <v>30.646207045601887</v>
      </c>
      <c r="I167" s="23">
        <v>5.871325589934872</v>
      </c>
      <c r="J167" s="23">
        <f>+IF(I167&gt;10,10,I167)</f>
        <v>5.871325589934872</v>
      </c>
      <c r="K167" s="23">
        <f>-2.211-(0.131*G167)+(0.152*H167)+(0.392*J167)</f>
        <v>4.79107928945152</v>
      </c>
      <c r="L167" s="22">
        <f>+K167/100*F167</f>
        <v>2594.24559622929</v>
      </c>
      <c r="M167" s="22">
        <v>29917.001194359378</v>
      </c>
      <c r="N167" s="22">
        <v>27404.373814363047</v>
      </c>
      <c r="O167" s="22">
        <f>+N167/M167*L167</f>
        <v>2376.363714513498</v>
      </c>
      <c r="P167" s="24">
        <f>+O167/F167</f>
        <v>0.04388692802777884</v>
      </c>
      <c r="Q167" s="25">
        <v>0.01898929877392988</v>
      </c>
      <c r="R167" s="25">
        <v>0.014546977316016181</v>
      </c>
      <c r="S167" s="26">
        <f>+Q167/R167</f>
        <v>1.3053776301020774</v>
      </c>
      <c r="T167" s="26">
        <f>+IF(S167&lt;0.7,0.7,IF(S167&gt;1.3,1.3,S167))</f>
        <v>1.3</v>
      </c>
      <c r="U167" s="26">
        <v>1.0639445597108619</v>
      </c>
      <c r="V167" s="27">
        <f>+O167/N167*(C167-19600000)</f>
        <v>1664494.201169817</v>
      </c>
      <c r="W167" s="27">
        <f>+V167*(T167-1)</f>
        <v>499348.2603509452</v>
      </c>
      <c r="X167" s="27">
        <f>+(U167-1)*(V167+W167)</f>
        <v>138365.95348561273</v>
      </c>
      <c r="Y167" s="27">
        <v>0</v>
      </c>
      <c r="Z167" s="27">
        <v>0</v>
      </c>
      <c r="AA167" s="54">
        <f>SUM(V167:Z167)</f>
        <v>2302208.415006375</v>
      </c>
    </row>
    <row r="168" spans="1:27" ht="12.75">
      <c r="A168" s="18" t="s">
        <v>183</v>
      </c>
      <c r="B168" s="19" t="s">
        <v>186</v>
      </c>
      <c r="C168" s="11">
        <v>38795050.41341523</v>
      </c>
      <c r="D168" s="12">
        <v>129761.11927322406</v>
      </c>
      <c r="E168" s="10">
        <v>2.340497740085613</v>
      </c>
      <c r="F168" s="12">
        <f>+D168*E168</f>
        <v>303705.6064099606</v>
      </c>
      <c r="G168" s="13">
        <v>-0.02594087406694491</v>
      </c>
      <c r="H168" s="13">
        <v>33.01349017785829</v>
      </c>
      <c r="I168" s="13">
        <v>5.358140313402986</v>
      </c>
      <c r="J168" s="13">
        <f>+IF(I168&gt;10,10,I168)</f>
        <v>5.358140313402986</v>
      </c>
      <c r="K168" s="13">
        <f>-2.211-(0.131*G168)+(0.152*H168)+(0.392*J168)</f>
        <v>4.9108397643912</v>
      </c>
      <c r="L168" s="12">
        <f>+K168/100*F168</f>
        <v>14914.495686265776</v>
      </c>
      <c r="M168" s="12">
        <v>29917.001194359378</v>
      </c>
      <c r="N168" s="12">
        <v>27404.373814363047</v>
      </c>
      <c r="O168" s="12">
        <f>+N168/M168*L168</f>
        <v>13661.877819364929</v>
      </c>
      <c r="P168" s="14">
        <f>+O168/F168</f>
        <v>0.04498395001942533</v>
      </c>
      <c r="Q168" s="15">
        <v>0.012742155850165138</v>
      </c>
      <c r="R168" s="15">
        <v>0.014546977316016181</v>
      </c>
      <c r="S168" s="16">
        <f>+Q168/R168</f>
        <v>0.8759315130117141</v>
      </c>
      <c r="T168" s="16">
        <f>+IF(S168&lt;0.7,0.7,IF(S168&gt;1.3,1.3,S168))</f>
        <v>0.8759315130117141</v>
      </c>
      <c r="U168" s="16">
        <v>1.0639445597108619</v>
      </c>
      <c r="V168" s="17">
        <f>+O168/N168*(C168-19600000)</f>
        <v>9569291.210995851</v>
      </c>
      <c r="W168" s="17">
        <f>+V168*(T168-1)</f>
        <v>-1187247.482098557</v>
      </c>
      <c r="X168" s="17">
        <f>+(U168-1)*(V168+W168)</f>
        <v>535986.0957215284</v>
      </c>
      <c r="Y168" s="17">
        <v>19600000</v>
      </c>
      <c r="Z168" s="17">
        <v>5665964</v>
      </c>
      <c r="AA168" s="53">
        <f>SUM(V168:Z168)</f>
        <v>34183993.824618824</v>
      </c>
    </row>
    <row r="169" spans="1:27" ht="12.75">
      <c r="A169" s="28" t="s">
        <v>187</v>
      </c>
      <c r="B169" s="29" t="s">
        <v>189</v>
      </c>
      <c r="C169" s="21">
        <v>54806330.29524442</v>
      </c>
      <c r="D169" s="22">
        <v>61110</v>
      </c>
      <c r="E169" s="20">
        <v>1.5870131302257842</v>
      </c>
      <c r="F169" s="22">
        <f>+D169*E169</f>
        <v>96982.37238809768</v>
      </c>
      <c r="G169" s="23">
        <v>-5.144880410434266</v>
      </c>
      <c r="H169" s="23">
        <v>19.09507445589922</v>
      </c>
      <c r="I169" s="23">
        <v>5.57437904093082</v>
      </c>
      <c r="J169" s="23">
        <f>+IF(I169&gt;10,10,I169)</f>
        <v>5.57437904093082</v>
      </c>
      <c r="K169" s="23">
        <f>-2.211-(0.131*G169)+(0.152*H169)+(0.392*J169)</f>
        <v>3.5505872351084515</v>
      </c>
      <c r="L169" s="22">
        <f>+K169/100*F169</f>
        <v>3443.44373431714</v>
      </c>
      <c r="M169" s="22">
        <v>40792.105579557305</v>
      </c>
      <c r="N169" s="22">
        <v>53398.979115138995</v>
      </c>
      <c r="O169" s="22">
        <f>+N169/M169*L169</f>
        <v>4507.646208513091</v>
      </c>
      <c r="P169" s="24">
        <f>+O169/F169</f>
        <v>0.04647902600768198</v>
      </c>
      <c r="Q169" s="25">
        <v>0.004278405081157373</v>
      </c>
      <c r="R169" s="25">
        <v>0.0025011253515877015</v>
      </c>
      <c r="S169" s="26">
        <f>+Q169/R169</f>
        <v>1.7105920254822349</v>
      </c>
      <c r="T169" s="26">
        <f>+IF(S169&lt;0.7,0.7,IF(S169&gt;1.3,1.3,S169))</f>
        <v>1.3</v>
      </c>
      <c r="U169" s="26">
        <v>1.094911386269106</v>
      </c>
      <c r="V169" s="27">
        <f>+O169/N169*(C169-19600000)</f>
        <v>2971923.5067927754</v>
      </c>
      <c r="W169" s="27">
        <f>+V169*(T169-1)</f>
        <v>891577.0520378328</v>
      </c>
      <c r="X169" s="27">
        <f>+(U169-1)*(V169+W169)</f>
        <v>366690.19389007875</v>
      </c>
      <c r="Y169" s="27">
        <v>0</v>
      </c>
      <c r="Z169" s="27">
        <v>0</v>
      </c>
      <c r="AA169" s="54">
        <f>SUM(V169:Z169)</f>
        <v>4230190.752720687</v>
      </c>
    </row>
    <row r="170" spans="1:27" ht="12.75">
      <c r="A170" s="18" t="s">
        <v>187</v>
      </c>
      <c r="B170" s="19" t="s">
        <v>190</v>
      </c>
      <c r="C170" s="11">
        <v>54806330.29524442</v>
      </c>
      <c r="D170" s="12">
        <v>16066</v>
      </c>
      <c r="E170" s="10">
        <v>1.5870131302257842</v>
      </c>
      <c r="F170" s="12">
        <f>+D170*E170</f>
        <v>25496.952950207447</v>
      </c>
      <c r="G170" s="13">
        <v>-5.144880410434265</v>
      </c>
      <c r="H170" s="13">
        <v>37.73808041827461</v>
      </c>
      <c r="I170" s="13">
        <v>6.822543288849669</v>
      </c>
      <c r="J170" s="13">
        <f>+IF(I170&gt;10,10,I170)</f>
        <v>6.822543288849669</v>
      </c>
      <c r="K170" s="13">
        <f>-2.211-(0.131*G170)+(0.152*H170)+(0.392*J170)</f>
        <v>6.8736045265737005</v>
      </c>
      <c r="L170" s="12">
        <f>+K170/100*F170</f>
        <v>1752.5597121238259</v>
      </c>
      <c r="M170" s="12">
        <v>40792.105579557305</v>
      </c>
      <c r="N170" s="12">
        <v>53398.979115138995</v>
      </c>
      <c r="O170" s="12">
        <f>+N170/M170*L170</f>
        <v>2294.191440626042</v>
      </c>
      <c r="P170" s="14">
        <f>+O170/F170</f>
        <v>0.0899790435785142</v>
      </c>
      <c r="Q170" s="15">
        <v>0.012904894662719511</v>
      </c>
      <c r="R170" s="15">
        <v>0.0025011253515877015</v>
      </c>
      <c r="S170" s="16">
        <f>+Q170/R170</f>
        <v>5.1596353035754685</v>
      </c>
      <c r="T170" s="16">
        <f>+IF(S170&lt;0.7,0.7,IF(S170&gt;1.3,1.3,S170))</f>
        <v>1.3</v>
      </c>
      <c r="U170" s="16">
        <v>1.094911386269106</v>
      </c>
      <c r="V170" s="17">
        <f>+O170/N170*(C170-19600000)</f>
        <v>1512576.8873791853</v>
      </c>
      <c r="W170" s="17">
        <f>+V170*(T170-1)</f>
        <v>453773.06621375564</v>
      </c>
      <c r="X170" s="17">
        <f>+(U170-1)*(V170+W170)</f>
        <v>186628.9999856983</v>
      </c>
      <c r="Y170" s="17">
        <v>0</v>
      </c>
      <c r="Z170" s="17">
        <v>0</v>
      </c>
      <c r="AA170" s="53">
        <f>SUM(V170:Z170)</f>
        <v>2152978.9535786393</v>
      </c>
    </row>
    <row r="171" spans="1:27" ht="12.75">
      <c r="A171" s="28" t="s">
        <v>187</v>
      </c>
      <c r="B171" s="29" t="s">
        <v>154</v>
      </c>
      <c r="C171" s="21">
        <v>54806330.29524442</v>
      </c>
      <c r="D171" s="22">
        <v>17043</v>
      </c>
      <c r="E171" s="20">
        <v>1.5870131302257842</v>
      </c>
      <c r="F171" s="22">
        <f>+D171*E171</f>
        <v>27047.46477843804</v>
      </c>
      <c r="G171" s="23">
        <v>-1.3197729422894946</v>
      </c>
      <c r="H171" s="23">
        <v>44.34078507305054</v>
      </c>
      <c r="I171" s="23">
        <v>7.708476125199902</v>
      </c>
      <c r="J171" s="23">
        <f>+IF(I171&gt;10,10,I171)</f>
        <v>7.708476125199902</v>
      </c>
      <c r="K171" s="23">
        <f>-2.211-(0.131*G171)+(0.152*H171)+(0.392*J171)</f>
        <v>7.723412227621967</v>
      </c>
      <c r="L171" s="22">
        <f>+K171/100*F171</f>
        <v>2088.9872019596282</v>
      </c>
      <c r="M171" s="22">
        <v>40792.105579557305</v>
      </c>
      <c r="N171" s="22">
        <v>53398.979115138995</v>
      </c>
      <c r="O171" s="22">
        <f>+N171/M171*L171</f>
        <v>2734.5924507789387</v>
      </c>
      <c r="P171" s="24">
        <f>+O171/F171</f>
        <v>0.10110346656071542</v>
      </c>
      <c r="Q171" s="25">
        <v>0.03326624449789733</v>
      </c>
      <c r="R171" s="25">
        <v>0.0025011253515877015</v>
      </c>
      <c r="S171" s="26">
        <f>+Q171/R171</f>
        <v>13.300510698826065</v>
      </c>
      <c r="T171" s="26">
        <f>+IF(S171&lt;0.7,0.7,IF(S171&gt;1.3,1.3,S171))</f>
        <v>1.3</v>
      </c>
      <c r="U171" s="26">
        <v>1.094911386269106</v>
      </c>
      <c r="V171" s="27">
        <f>+O171/N171*(C171-19600000)</f>
        <v>1802936.435122045</v>
      </c>
      <c r="W171" s="27">
        <f>+V171*(T171-1)</f>
        <v>540880.9305366136</v>
      </c>
      <c r="X171" s="27">
        <f>+(U171-1)*(V171+W171)</f>
        <v>222454.95533626742</v>
      </c>
      <c r="Y171" s="27">
        <v>0</v>
      </c>
      <c r="Z171" s="27">
        <v>0</v>
      </c>
      <c r="AA171" s="54">
        <f>SUM(V171:Z171)</f>
        <v>2566272.320994926</v>
      </c>
    </row>
    <row r="172" spans="1:27" ht="12.75">
      <c r="A172" s="18" t="s">
        <v>187</v>
      </c>
      <c r="B172" s="19" t="s">
        <v>191</v>
      </c>
      <c r="C172" s="11">
        <v>54806330.29524442</v>
      </c>
      <c r="D172" s="12">
        <v>20561</v>
      </c>
      <c r="E172" s="10">
        <v>1.5870131302257842</v>
      </c>
      <c r="F172" s="12">
        <f>+D172*E172</f>
        <v>32630.576970572347</v>
      </c>
      <c r="G172" s="13">
        <v>-6.815587803684988</v>
      </c>
      <c r="H172" s="13">
        <v>30.650260201352058</v>
      </c>
      <c r="I172" s="13">
        <v>6.692997947592002</v>
      </c>
      <c r="J172" s="13">
        <f>+IF(I172&gt;10,10,I172)</f>
        <v>6.692997947592002</v>
      </c>
      <c r="K172" s="13">
        <f>-2.211-(0.131*G172)+(0.152*H172)+(0.392*J172)</f>
        <v>5.964336748344311</v>
      </c>
      <c r="L172" s="12">
        <f>+K172/100*F172</f>
        <v>1946.1974934526224</v>
      </c>
      <c r="M172" s="12">
        <v>40792.105579557305</v>
      </c>
      <c r="N172" s="12">
        <v>53398.979115138995</v>
      </c>
      <c r="O172" s="12">
        <f>+N172/M172*L172</f>
        <v>2547.673326254915</v>
      </c>
      <c r="P172" s="14">
        <f>+O172/F172</f>
        <v>0.07807625738743498</v>
      </c>
      <c r="Q172" s="15">
        <v>0.014145961869823793</v>
      </c>
      <c r="R172" s="15">
        <v>0.0025011253515877015</v>
      </c>
      <c r="S172" s="16">
        <f>+Q172/R172</f>
        <v>5.655838825048896</v>
      </c>
      <c r="T172" s="16">
        <f>+IF(S172&lt;0.7,0.7,IF(S172&gt;1.3,1.3,S172))</f>
        <v>1.3</v>
      </c>
      <c r="U172" s="16">
        <v>1.094911386269106</v>
      </c>
      <c r="V172" s="17">
        <f>+O172/N172*(C172-19600000)</f>
        <v>1679699.3143841878</v>
      </c>
      <c r="W172" s="17">
        <f>+V172*(T172-1)</f>
        <v>503909.7943152564</v>
      </c>
      <c r="X172" s="17">
        <f>+(U172-1)*(V172+W172)</f>
        <v>207249.36757651123</v>
      </c>
      <c r="Y172" s="17">
        <v>0</v>
      </c>
      <c r="Z172" s="17">
        <v>0</v>
      </c>
      <c r="AA172" s="53">
        <f>SUM(V172:Z172)</f>
        <v>2390858.4762759553</v>
      </c>
    </row>
    <row r="173" spans="1:27" ht="12.75">
      <c r="A173" s="28" t="s">
        <v>187</v>
      </c>
      <c r="B173" s="29" t="s">
        <v>192</v>
      </c>
      <c r="C173" s="21">
        <v>54806330.29524442</v>
      </c>
      <c r="D173" s="22">
        <v>476778</v>
      </c>
      <c r="E173" s="20">
        <v>1.5870131302257842</v>
      </c>
      <c r="F173" s="22">
        <f>+D173*E173</f>
        <v>756652.946202789</v>
      </c>
      <c r="G173" s="23">
        <v>-3.92611915364597</v>
      </c>
      <c r="H173" s="23">
        <v>14.33560273334758</v>
      </c>
      <c r="I173" s="23">
        <v>5.235409838360915</v>
      </c>
      <c r="J173" s="23">
        <f>+IF(I173&gt;10,10,I173)</f>
        <v>5.235409838360915</v>
      </c>
      <c r="K173" s="23">
        <f>-2.211-(0.131*G173)+(0.152*H173)+(0.392*J173)</f>
        <v>2.534613881233933</v>
      </c>
      <c r="L173" s="22">
        <f>+K173/100*F173</f>
        <v>19178.230607221412</v>
      </c>
      <c r="M173" s="22">
        <v>40792.105579557305</v>
      </c>
      <c r="N173" s="22">
        <v>53398.979115138995</v>
      </c>
      <c r="O173" s="22">
        <f>+N173/M173*L173</f>
        <v>25105.297240982713</v>
      </c>
      <c r="P173" s="24">
        <f>+O173/F173</f>
        <v>0.03317940856104761</v>
      </c>
      <c r="Q173" s="25">
        <v>0.00028361924334749193</v>
      </c>
      <c r="R173" s="25">
        <v>0.0025011253515877015</v>
      </c>
      <c r="S173" s="26">
        <f>+Q173/R173</f>
        <v>0.11339665289764542</v>
      </c>
      <c r="T173" s="26">
        <f>+IF(S173&lt;0.7,0.7,IF(S173&gt;1.3,1.3,S173))</f>
        <v>0.7</v>
      </c>
      <c r="U173" s="26">
        <v>1.094911386269106</v>
      </c>
      <c r="V173" s="27">
        <f>+O173/N173*(C173-19600000)</f>
        <v>16552102.708190981</v>
      </c>
      <c r="W173" s="27">
        <f>+V173*(T173-1)</f>
        <v>-4965630.812457295</v>
      </c>
      <c r="X173" s="27">
        <f>+(U173-1)*(V173+W173)</f>
        <v>1099688.1095921209</v>
      </c>
      <c r="Y173" s="27">
        <v>19600000</v>
      </c>
      <c r="Z173" s="27">
        <v>11179870</v>
      </c>
      <c r="AA173" s="54">
        <f>SUM(V173:Z173)</f>
        <v>43466030.00532581</v>
      </c>
    </row>
    <row r="174" spans="1:27" ht="12.75">
      <c r="A174" s="18" t="s">
        <v>193</v>
      </c>
      <c r="B174" s="19" t="s">
        <v>194</v>
      </c>
      <c r="C174" s="11">
        <v>46370822.34471786</v>
      </c>
      <c r="D174" s="12">
        <v>61735</v>
      </c>
      <c r="E174" s="10">
        <v>1.3187632241000695</v>
      </c>
      <c r="F174" s="12">
        <f>+D174*E174</f>
        <v>81413.84763981779</v>
      </c>
      <c r="G174" s="13">
        <v>-2.114721716565323</v>
      </c>
      <c r="H174" s="13">
        <v>40.563699684133766</v>
      </c>
      <c r="I174" s="13">
        <v>6.645631673708039</v>
      </c>
      <c r="J174" s="13">
        <f>+IF(I174&gt;10,10,I174)</f>
        <v>6.645631673708039</v>
      </c>
      <c r="K174" s="13">
        <f>-2.211-(0.131*G174)+(0.152*H174)+(0.392*J174)</f>
        <v>6.836798512951941</v>
      </c>
      <c r="L174" s="12">
        <f>+K174/100*F174</f>
        <v>5566.100724776022</v>
      </c>
      <c r="M174" s="12">
        <v>51981.17066936926</v>
      </c>
      <c r="N174" s="12">
        <v>42237.64116586392</v>
      </c>
      <c r="O174" s="12">
        <f>+N174/M174*L174</f>
        <v>4522.77165132567</v>
      </c>
      <c r="P174" s="14">
        <f>+O174/F174</f>
        <v>0.05555285473467389</v>
      </c>
      <c r="Q174" s="15">
        <v>0.06041696368840684</v>
      </c>
      <c r="R174" s="15">
        <v>0.010761049583100337</v>
      </c>
      <c r="S174" s="16">
        <f>+Q174/R174</f>
        <v>5.614411793370835</v>
      </c>
      <c r="T174" s="16">
        <f>+IF(S174&lt;0.7,0.7,IF(S174&gt;1.3,1.3,S174))</f>
        <v>1.3</v>
      </c>
      <c r="U174" s="16">
        <v>1.1034897707404105</v>
      </c>
      <c r="V174" s="17">
        <f>+O174/N174*(C174-19600000)</f>
        <v>2866597.4955348633</v>
      </c>
      <c r="W174" s="17">
        <f>+V174*(T174-1)</f>
        <v>859979.2486604591</v>
      </c>
      <c r="X174" s="17">
        <f>+(U174-1)*(V174+W174)</f>
        <v>385662.5729033195</v>
      </c>
      <c r="Y174" s="17">
        <v>0</v>
      </c>
      <c r="Z174" s="17">
        <v>0</v>
      </c>
      <c r="AA174" s="53">
        <f>SUM(V174:Z174)</f>
        <v>4112239.317098642</v>
      </c>
    </row>
    <row r="175" spans="1:27" ht="12.75">
      <c r="A175" s="28" t="s">
        <v>193</v>
      </c>
      <c r="B175" s="29" t="s">
        <v>195</v>
      </c>
      <c r="C175" s="21">
        <v>46370822.34471786</v>
      </c>
      <c r="D175" s="22">
        <v>120093</v>
      </c>
      <c r="E175" s="20">
        <v>1.3187632241000695</v>
      </c>
      <c r="F175" s="22">
        <f>+D175*E175</f>
        <v>158374.23187184965</v>
      </c>
      <c r="G175" s="23">
        <v>-2.1147217165653247</v>
      </c>
      <c r="H175" s="23">
        <v>28.41214725254595</v>
      </c>
      <c r="I175" s="23">
        <v>4.431404104735215</v>
      </c>
      <c r="J175" s="23">
        <f>+IF(I175&gt;10,10,I175)</f>
        <v>4.431404104735215</v>
      </c>
      <c r="K175" s="23">
        <f>-2.211-(0.131*G175)+(0.152*H175)+(0.392*J175)</f>
        <v>4.121785336313247</v>
      </c>
      <c r="L175" s="22">
        <f>+K175/100*F175</f>
        <v>6527.845865792639</v>
      </c>
      <c r="M175" s="22">
        <v>51981.17066936926</v>
      </c>
      <c r="N175" s="22">
        <v>42237.64116586392</v>
      </c>
      <c r="O175" s="22">
        <f>+N175/M175*L175</f>
        <v>5304.243973633527</v>
      </c>
      <c r="P175" s="24">
        <f>+O175/F175</f>
        <v>0.033491837093331686</v>
      </c>
      <c r="Q175" s="25">
        <v>0.0032462203417649937</v>
      </c>
      <c r="R175" s="25">
        <v>0.010761049583100337</v>
      </c>
      <c r="S175" s="26">
        <f>+Q175/R175</f>
        <v>0.301663914537018</v>
      </c>
      <c r="T175" s="26">
        <f>+IF(S175&lt;0.7,0.7,IF(S175&gt;1.3,1.3,S175))</f>
        <v>0.7</v>
      </c>
      <c r="U175" s="26">
        <v>1.1034897707404105</v>
      </c>
      <c r="V175" s="27">
        <f>+O175/N175*(C175-19600000)</f>
        <v>3361905.8539174716</v>
      </c>
      <c r="W175" s="27">
        <f>+V175*(T175-1)</f>
        <v>-1008571.7561752417</v>
      </c>
      <c r="X175" s="27">
        <f>+(U175-1)*(V175+W175)</f>
        <v>243546.00625093427</v>
      </c>
      <c r="Y175" s="27">
        <v>0</v>
      </c>
      <c r="Z175" s="27">
        <v>0</v>
      </c>
      <c r="AA175" s="54">
        <f>SUM(V175:Z175)</f>
        <v>2596880.103993164</v>
      </c>
    </row>
    <row r="176" spans="1:27" ht="12.75">
      <c r="A176" s="18" t="s">
        <v>193</v>
      </c>
      <c r="B176" s="19" t="s">
        <v>197</v>
      </c>
      <c r="C176" s="11">
        <v>46370822.34471786</v>
      </c>
      <c r="D176" s="12">
        <v>187162.83162253132</v>
      </c>
      <c r="E176" s="10">
        <v>1.3187632241000695</v>
      </c>
      <c r="F176" s="12">
        <f>+D176*E176</f>
        <v>246823.45926222784</v>
      </c>
      <c r="G176" s="13">
        <v>-9.141817663004721</v>
      </c>
      <c r="H176" s="13">
        <v>41.01187162084551</v>
      </c>
      <c r="I176" s="13">
        <v>4.561603746884014</v>
      </c>
      <c r="J176" s="13">
        <f>+IF(I176&gt;10,10,I176)</f>
        <v>4.561603746884014</v>
      </c>
      <c r="K176" s="13">
        <f>-2.211-(0.131*G176)+(0.152*H176)+(0.392*J176)</f>
        <v>7.008531269000669</v>
      </c>
      <c r="L176" s="12">
        <f>+K176/100*F176</f>
        <v>17298.699321622367</v>
      </c>
      <c r="M176" s="12">
        <v>51981.17066936926</v>
      </c>
      <c r="N176" s="12">
        <v>42237.64116586392</v>
      </c>
      <c r="O176" s="12">
        <f>+N176/M176*L176</f>
        <v>14056.17159394623</v>
      </c>
      <c r="P176" s="14">
        <f>+O176/F176</f>
        <v>0.05694828050770006</v>
      </c>
      <c r="Q176" s="15">
        <v>0.011912836800367888</v>
      </c>
      <c r="R176" s="15">
        <v>0.010761049583100337</v>
      </c>
      <c r="S176" s="16">
        <f>+Q176/R176</f>
        <v>1.107032981157932</v>
      </c>
      <c r="T176" s="16">
        <f>+IF(S176&lt;0.7,0.7,IF(S176&gt;1.3,1.3,S176))</f>
        <v>1.107032981157932</v>
      </c>
      <c r="U176" s="16">
        <v>1.1034897707404105</v>
      </c>
      <c r="V176" s="17">
        <f>+O176/N176*(C176-19600000)</f>
        <v>8909003.017254729</v>
      </c>
      <c r="W176" s="17">
        <f>+V176*(T176-1)</f>
        <v>953557.152081785</v>
      </c>
      <c r="X176" s="17">
        <f>+(U176-1)*(V176+W176)</f>
        <v>1020674.0908381405</v>
      </c>
      <c r="Y176" s="17">
        <v>0</v>
      </c>
      <c r="Z176" s="17">
        <v>0</v>
      </c>
      <c r="AA176" s="53">
        <f>SUM(V176:Z176)</f>
        <v>10883234.260174654</v>
      </c>
    </row>
    <row r="177" spans="1:27" ht="12.75">
      <c r="A177" s="28" t="s">
        <v>193</v>
      </c>
      <c r="B177" s="29" t="s">
        <v>198</v>
      </c>
      <c r="C177" s="21">
        <v>46370822.34471786</v>
      </c>
      <c r="D177" s="22">
        <v>214612.19374949823</v>
      </c>
      <c r="E177" s="20">
        <v>1.3187632241000695</v>
      </c>
      <c r="F177" s="22">
        <f>+D177*E177</f>
        <v>283022.6685602771</v>
      </c>
      <c r="G177" s="23">
        <v>-3.47295801182518</v>
      </c>
      <c r="H177" s="23">
        <v>22.56473488580543</v>
      </c>
      <c r="I177" s="23">
        <v>4.305196225460896</v>
      </c>
      <c r="J177" s="23">
        <f>+IF(I177&gt;10,10,I177)</f>
        <v>4.305196225460896</v>
      </c>
      <c r="K177" s="23">
        <f>-2.211-(0.131*G177)+(0.152*H177)+(0.392*J177)</f>
        <v>3.361434122572195</v>
      </c>
      <c r="L177" s="22">
        <f>+K177/100*F177</f>
        <v>9513.620555599562</v>
      </c>
      <c r="M177" s="22">
        <v>51981.17066936926</v>
      </c>
      <c r="N177" s="22">
        <v>42237.64116586392</v>
      </c>
      <c r="O177" s="22">
        <f>+N177/M177*L177</f>
        <v>7730.354781185944</v>
      </c>
      <c r="P177" s="24">
        <f>+O177/F177</f>
        <v>0.02731355343552477</v>
      </c>
      <c r="Q177" s="25">
        <v>0.0025967996068855847</v>
      </c>
      <c r="R177" s="25">
        <v>0.010761049583100337</v>
      </c>
      <c r="S177" s="26">
        <f>+Q177/R177</f>
        <v>0.24131471440887345</v>
      </c>
      <c r="T177" s="26">
        <f>+IF(S177&lt;0.7,0.7,IF(S177&gt;1.3,1.3,S177))</f>
        <v>0.7</v>
      </c>
      <c r="U177" s="26">
        <v>1.1034897707404105</v>
      </c>
      <c r="V177" s="27">
        <f>+O177/N177*(C177-19600000)</f>
        <v>4899609.656138248</v>
      </c>
      <c r="W177" s="27">
        <f>+V177*(T177-1)</f>
        <v>-1469882.8968414746</v>
      </c>
      <c r="X177" s="27">
        <f>+(U177-1)*(V177+W177)</f>
        <v>354941.63602187426</v>
      </c>
      <c r="Y177" s="27">
        <v>19600000.000000004</v>
      </c>
      <c r="Z177" s="27">
        <v>5393800</v>
      </c>
      <c r="AA177" s="54">
        <f>SUM(V177:Z177)</f>
        <v>28778468.39531865</v>
      </c>
    </row>
    <row r="178" spans="1:27" ht="12.75">
      <c r="A178" s="18" t="s">
        <v>199</v>
      </c>
      <c r="B178" s="19" t="s">
        <v>200</v>
      </c>
      <c r="C178" s="11">
        <v>19600000</v>
      </c>
      <c r="D178" s="12">
        <v>85209.67346938765</v>
      </c>
      <c r="E178" s="10">
        <v>2.5605195223823873</v>
      </c>
      <c r="F178" s="12">
        <f>+D178*E178</f>
        <v>218181.03241419565</v>
      </c>
      <c r="G178" s="13">
        <v>0</v>
      </c>
      <c r="H178" s="13">
        <v>25.663546000486797</v>
      </c>
      <c r="I178" s="13">
        <v>5.474892387671099</v>
      </c>
      <c r="J178" s="13">
        <f>+IF(I178&gt;10,10,I178)</f>
        <v>5.474892387671099</v>
      </c>
      <c r="K178" s="13">
        <f>-2.211-(0.131*G178)+(0.152*H178)+(0.392*J178)</f>
        <v>3.836016808041064</v>
      </c>
      <c r="L178" s="12">
        <f>+K178/100*F178</f>
        <v>8369.461075366067</v>
      </c>
      <c r="M178" s="12">
        <v>10648.958708610076</v>
      </c>
      <c r="N178" s="12">
        <v>13877.026463817889</v>
      </c>
      <c r="O178" s="12">
        <f>+N178/M178*L178</f>
        <v>10906.534245159815</v>
      </c>
      <c r="P178" s="14">
        <f>+O178/F178</f>
        <v>0.049988461987175915</v>
      </c>
      <c r="Q178" s="15">
        <v>0.005629847568601212</v>
      </c>
      <c r="R178" s="15">
        <v>0.004178219568410437</v>
      </c>
      <c r="S178" s="16">
        <f>+Q178/R178</f>
        <v>1.3474274093122953</v>
      </c>
      <c r="T178" s="16">
        <f>+IF(S178&lt;0.7,0.7,IF(S178&gt;1.3,1.3,S178))</f>
        <v>1.3</v>
      </c>
      <c r="U178" s="16">
        <v>0.8411213599994735</v>
      </c>
      <c r="V178" s="17">
        <f>+O178/N178*(C178-19600000)</f>
        <v>0</v>
      </c>
      <c r="W178" s="17">
        <f>+V178*(T178-1)</f>
        <v>0</v>
      </c>
      <c r="X178" s="17">
        <f>+(U178-1)*(V178+W178)</f>
        <v>0</v>
      </c>
      <c r="Y178" s="17">
        <v>19600000</v>
      </c>
      <c r="Z178" s="17">
        <v>0</v>
      </c>
      <c r="AA178" s="53">
        <f>SUM(V178:Z178)</f>
        <v>19600000</v>
      </c>
    </row>
    <row r="179" spans="1:27" ht="12.75">
      <c r="A179" s="28" t="s">
        <v>201</v>
      </c>
      <c r="B179" s="29" t="s">
        <v>202</v>
      </c>
      <c r="C179" s="21">
        <v>263563262.9360625</v>
      </c>
      <c r="D179" s="22">
        <v>14107</v>
      </c>
      <c r="E179" s="20">
        <v>2.0362451648938173</v>
      </c>
      <c r="F179" s="22">
        <f>+D179*E179</f>
        <v>28725.31054115708</v>
      </c>
      <c r="G179" s="23">
        <v>-16.255427300645984</v>
      </c>
      <c r="H179" s="23">
        <v>12.050754944353868</v>
      </c>
      <c r="I179" s="23">
        <v>11.035990733939775</v>
      </c>
      <c r="J179" s="23">
        <f>+IF(I179&gt;10,10,I179)</f>
        <v>10</v>
      </c>
      <c r="K179" s="23">
        <f>-2.211-(0.131*G179)+(0.152*H179)+(0.392*J179)</f>
        <v>5.670175727926412</v>
      </c>
      <c r="L179" s="22">
        <f>+K179/100*F179</f>
        <v>1628.7755860761756</v>
      </c>
      <c r="M179" s="22">
        <v>143586.30285073028</v>
      </c>
      <c r="N179" s="22">
        <v>163105.5708937972</v>
      </c>
      <c r="O179" s="22">
        <f>+N179/M179*L179</f>
        <v>1850.1929957832506</v>
      </c>
      <c r="P179" s="24">
        <f>+O179/F179</f>
        <v>0.0644098518319699</v>
      </c>
      <c r="Q179" s="25">
        <v>0</v>
      </c>
      <c r="R179" s="25">
        <v>0.025144779332872486</v>
      </c>
      <c r="S179" s="26">
        <f>+Q179/R179</f>
        <v>0</v>
      </c>
      <c r="T179" s="26">
        <f>+IF(S179&lt;0.7,0.7,IF(S179&gt;1.3,1.3,S179))</f>
        <v>0.7</v>
      </c>
      <c r="U179" s="26">
        <v>1.1268878529984083</v>
      </c>
      <c r="V179" s="27">
        <f>+O179/N179*(C179-19600000)</f>
        <v>2767404.6805344033</v>
      </c>
      <c r="W179" s="27">
        <f>+V179*(T179-1)</f>
        <v>-830221.4041603211</v>
      </c>
      <c r="X179" s="27">
        <f>+(U179-1)*(V179+W179)</f>
        <v>245805.02680352953</v>
      </c>
      <c r="Y179" s="27">
        <v>0</v>
      </c>
      <c r="Z179" s="27">
        <v>0</v>
      </c>
      <c r="AA179" s="54">
        <f>SUM(V179:Z179)</f>
        <v>2182988.3031776114</v>
      </c>
    </row>
    <row r="180" spans="1:27" ht="12.75">
      <c r="A180" s="18" t="s">
        <v>201</v>
      </c>
      <c r="B180" s="19" t="s">
        <v>203</v>
      </c>
      <c r="C180" s="11">
        <v>263563262.9360625</v>
      </c>
      <c r="D180" s="12">
        <v>11602</v>
      </c>
      <c r="E180" s="10">
        <v>2.0362451648938173</v>
      </c>
      <c r="F180" s="12">
        <f>+D180*E180</f>
        <v>23624.51640309807</v>
      </c>
      <c r="G180" s="13">
        <v>-13.25267618198038</v>
      </c>
      <c r="H180" s="13">
        <v>22.83227029822445</v>
      </c>
      <c r="I180" s="13">
        <v>9.660930231461508</v>
      </c>
      <c r="J180" s="13">
        <f>+IF(I180&gt;10,10,I180)</f>
        <v>9.660930231461508</v>
      </c>
      <c r="K180" s="13">
        <f>-2.211-(0.131*G180)+(0.152*H180)+(0.392*J180)</f>
        <v>6.782690315902458</v>
      </c>
      <c r="L180" s="12">
        <f>+K180/100*F180</f>
        <v>1602.3777862517204</v>
      </c>
      <c r="M180" s="12">
        <v>143586.30285073028</v>
      </c>
      <c r="N180" s="12">
        <v>163105.5708937972</v>
      </c>
      <c r="O180" s="12">
        <f>+N180/M180*L180</f>
        <v>1820.206652202944</v>
      </c>
      <c r="P180" s="14">
        <f>+O180/F180</f>
        <v>0.07704736135738406</v>
      </c>
      <c r="Q180" s="15">
        <v>0.0014911089844880157</v>
      </c>
      <c r="R180" s="15">
        <v>0.025144779332872486</v>
      </c>
      <c r="S180" s="16">
        <f>+Q180/R180</f>
        <v>0.05930093737345495</v>
      </c>
      <c r="T180" s="16">
        <f>+IF(S180&lt;0.7,0.7,IF(S180&gt;1.3,1.3,S180))</f>
        <v>0.7</v>
      </c>
      <c r="U180" s="16">
        <v>1.1268878529984083</v>
      </c>
      <c r="V180" s="17">
        <f>+O180/N180*(C180-19600000)</f>
        <v>2722552.9554628124</v>
      </c>
      <c r="W180" s="17">
        <f>+V180*(T180-1)</f>
        <v>-816765.8866388438</v>
      </c>
      <c r="X180" s="17">
        <f>+(U180-1)*(V180+W180)</f>
        <v>241821.22943520322</v>
      </c>
      <c r="Y180" s="17">
        <v>0</v>
      </c>
      <c r="Z180" s="17">
        <v>0</v>
      </c>
      <c r="AA180" s="53">
        <f>SUM(V180:Z180)</f>
        <v>2147608.2982591717</v>
      </c>
    </row>
    <row r="181" spans="1:27" ht="12.75">
      <c r="A181" s="28" t="s">
        <v>201</v>
      </c>
      <c r="B181" s="29" t="s">
        <v>204</v>
      </c>
      <c r="C181" s="21">
        <v>263563262.9360625</v>
      </c>
      <c r="D181" s="22">
        <v>12469</v>
      </c>
      <c r="E181" s="20">
        <v>2.0362451648938173</v>
      </c>
      <c r="F181" s="22">
        <f>+D181*E181</f>
        <v>25389.94096106101</v>
      </c>
      <c r="G181" s="23">
        <v>-16.255427300645987</v>
      </c>
      <c r="H181" s="23">
        <v>29.56131205389366</v>
      </c>
      <c r="I181" s="23">
        <v>7.008922798396476</v>
      </c>
      <c r="J181" s="23">
        <f>+IF(I181&gt;10,10,I181)</f>
        <v>7.008922798396476</v>
      </c>
      <c r="K181" s="23">
        <f>-2.211-(0.131*G181)+(0.152*H181)+(0.392*J181)</f>
        <v>7.159278145547878</v>
      </c>
      <c r="L181" s="22">
        <f>+K181/100*F181</f>
        <v>1817.7364943927498</v>
      </c>
      <c r="M181" s="22">
        <v>143586.30285073028</v>
      </c>
      <c r="N181" s="22">
        <v>163105.5708937972</v>
      </c>
      <c r="O181" s="22">
        <f>+N181/M181*L181</f>
        <v>2064.841442157873</v>
      </c>
      <c r="P181" s="24">
        <f>+O181/F181</f>
        <v>0.08132517697952088</v>
      </c>
      <c r="Q181" s="25">
        <v>0.016093288307302646</v>
      </c>
      <c r="R181" s="25">
        <v>0.025144779332872486</v>
      </c>
      <c r="S181" s="26">
        <f>+Q181/R181</f>
        <v>0.6400250363805513</v>
      </c>
      <c r="T181" s="26">
        <f>+IF(S181&lt;0.7,0.7,IF(S181&gt;1.3,1.3,S181))</f>
        <v>0.7</v>
      </c>
      <c r="U181" s="26">
        <v>1.1268878529984083</v>
      </c>
      <c r="V181" s="27">
        <f>+O181/N181*(C181-19600000)</f>
        <v>3088462.6007191567</v>
      </c>
      <c r="W181" s="27">
        <f>+V181*(T181-1)</f>
        <v>-926538.7802157472</v>
      </c>
      <c r="X181" s="27">
        <f>+(U181-1)*(V181+W181)</f>
        <v>274321.8719297939</v>
      </c>
      <c r="Y181" s="27">
        <v>0</v>
      </c>
      <c r="Z181" s="27">
        <v>0</v>
      </c>
      <c r="AA181" s="54">
        <f>SUM(V181:Z181)</f>
        <v>2436245.6924332036</v>
      </c>
    </row>
    <row r="182" spans="1:27" ht="12.75">
      <c r="A182" s="18" t="s">
        <v>201</v>
      </c>
      <c r="B182" s="19" t="s">
        <v>205</v>
      </c>
      <c r="C182" s="11">
        <v>263563262.9360625</v>
      </c>
      <c r="D182" s="12">
        <v>65999.99999999993</v>
      </c>
      <c r="E182" s="10">
        <v>2.0362451648938173</v>
      </c>
      <c r="F182" s="12">
        <f>+D182*E182</f>
        <v>134392.1808829918</v>
      </c>
      <c r="G182" s="13">
        <v>-16.255427300645984</v>
      </c>
      <c r="H182" s="13">
        <v>67.45454545454552</v>
      </c>
      <c r="I182" s="13">
        <v>17.660556017871404</v>
      </c>
      <c r="J182" s="13">
        <f>+IF(I182&gt;10,10,I182)</f>
        <v>10</v>
      </c>
      <c r="K182" s="13">
        <f>-2.211-(0.131*G182)+(0.152*H182)+(0.392*J182)</f>
        <v>14.091551885475544</v>
      </c>
      <c r="L182" s="12">
        <f>+K182/100*F182</f>
        <v>18937.943899148933</v>
      </c>
      <c r="M182" s="12">
        <v>143586.30285073028</v>
      </c>
      <c r="N182" s="12">
        <v>163105.5708937972</v>
      </c>
      <c r="O182" s="12">
        <f>+N182/M182*L182</f>
        <v>21512.38725351497</v>
      </c>
      <c r="P182" s="14">
        <f>+O182/F182</f>
        <v>0.16007171780510562</v>
      </c>
      <c r="Q182" s="15">
        <v>0.16118133442962773</v>
      </c>
      <c r="R182" s="15">
        <v>0.025144779332872486</v>
      </c>
      <c r="S182" s="16">
        <f>+Q182/R182</f>
        <v>6.410131196455193</v>
      </c>
      <c r="T182" s="16">
        <f>+IF(S182&lt;0.7,0.7,IF(S182&gt;1.3,1.3,S182))</f>
        <v>1.3</v>
      </c>
      <c r="U182" s="16">
        <v>1.1268878529984083</v>
      </c>
      <c r="V182" s="17">
        <f>+O182/N182*(C182-19600000)</f>
        <v>32176903.33415374</v>
      </c>
      <c r="W182" s="17">
        <f>+V182*(T182-1)</f>
        <v>9653071.000246124</v>
      </c>
      <c r="X182" s="17">
        <f>+(U182-1)*(V182+W182)</f>
        <v>5307715.634270523</v>
      </c>
      <c r="Y182" s="17">
        <v>0</v>
      </c>
      <c r="Z182" s="17">
        <v>0</v>
      </c>
      <c r="AA182" s="53">
        <f>SUM(V182:Z182)</f>
        <v>47137689.96867038</v>
      </c>
    </row>
    <row r="183" spans="1:27" ht="12.75">
      <c r="A183" s="28" t="s">
        <v>201</v>
      </c>
      <c r="B183" s="29" t="s">
        <v>206</v>
      </c>
      <c r="C183" s="21">
        <v>263563262.9360625</v>
      </c>
      <c r="D183" s="22">
        <v>7390</v>
      </c>
      <c r="E183" s="20">
        <v>2.0362451648938173</v>
      </c>
      <c r="F183" s="22">
        <f>+D183*E183</f>
        <v>15047.85176856531</v>
      </c>
      <c r="G183" s="23">
        <v>-9.826860084230237</v>
      </c>
      <c r="H183" s="23">
        <v>54.49255751014884</v>
      </c>
      <c r="I183" s="23">
        <v>16.97544896567401</v>
      </c>
      <c r="J183" s="23">
        <f>+IF(I183&gt;10,10,I183)</f>
        <v>10</v>
      </c>
      <c r="K183" s="23">
        <f>-2.211-(0.131*G183)+(0.152*H183)+(0.392*J183)</f>
        <v>11.279187412576785</v>
      </c>
      <c r="L183" s="22">
        <f>+K183/100*F183</f>
        <v>1697.2754025432316</v>
      </c>
      <c r="M183" s="22">
        <v>143586.30285073028</v>
      </c>
      <c r="N183" s="22">
        <v>163105.5708937972</v>
      </c>
      <c r="O183" s="22">
        <f>+N183/M183*L183</f>
        <v>1928.004746968142</v>
      </c>
      <c r="P183" s="24">
        <f>+O183/F183</f>
        <v>0.12812491620868496</v>
      </c>
      <c r="Q183" s="25">
        <v>0.16138996872950542</v>
      </c>
      <c r="R183" s="25">
        <v>0.025144779332872486</v>
      </c>
      <c r="S183" s="26">
        <f>+Q183/R183</f>
        <v>6.4184285172276585</v>
      </c>
      <c r="T183" s="26">
        <f>+IF(S183&lt;0.7,0.7,IF(S183&gt;1.3,1.3,S183))</f>
        <v>1.3</v>
      </c>
      <c r="U183" s="26">
        <v>1.1268878529984083</v>
      </c>
      <c r="V183" s="27">
        <f>+O183/N183*(C183-19600000)</f>
        <v>2883790.703463048</v>
      </c>
      <c r="W183" s="27">
        <f>+V183*(T183-1)</f>
        <v>865137.2110389146</v>
      </c>
      <c r="X183" s="27">
        <f>+(U183-1)*(V183+W183)</f>
        <v>475693.41411695455</v>
      </c>
      <c r="Y183" s="27">
        <v>0</v>
      </c>
      <c r="Z183" s="27">
        <v>0</v>
      </c>
      <c r="AA183" s="54">
        <f>SUM(V183:Z183)</f>
        <v>4224621.328618918</v>
      </c>
    </row>
    <row r="184" spans="1:27" ht="12.75">
      <c r="A184" s="18" t="s">
        <v>201</v>
      </c>
      <c r="B184" s="19" t="s">
        <v>219</v>
      </c>
      <c r="C184" s="11">
        <v>263563262.9360625</v>
      </c>
      <c r="D184" s="12">
        <v>40921.10129348798</v>
      </c>
      <c r="E184" s="10">
        <v>2.0362451648938173</v>
      </c>
      <c r="F184" s="12">
        <f>+D184*E184</f>
        <v>83325.39465099503</v>
      </c>
      <c r="G184" s="13">
        <v>-9.818721322461696</v>
      </c>
      <c r="H184" s="13">
        <v>25.822757821935618</v>
      </c>
      <c r="I184" s="13">
        <v>9.49261633523938</v>
      </c>
      <c r="J184" s="13">
        <f>+IF(I184&gt;10,10,I184)</f>
        <v>9.49261633523938</v>
      </c>
      <c r="K184" s="13">
        <f>-2.211-(0.131*G184)+(0.152*H184)+(0.392*J184)</f>
        <v>6.721417285590533</v>
      </c>
      <c r="L184" s="12">
        <f>+K184/100*F184</f>
        <v>5600.64747935851</v>
      </c>
      <c r="M184" s="12">
        <v>143586.30285073028</v>
      </c>
      <c r="N184" s="12">
        <v>163105.5708937972</v>
      </c>
      <c r="O184" s="12">
        <f>+N184/M184*L184</f>
        <v>6362.005193805504</v>
      </c>
      <c r="P184" s="14">
        <f>+O184/F184</f>
        <v>0.07635133587368532</v>
      </c>
      <c r="Q184" s="15">
        <v>0.015473310121629082</v>
      </c>
      <c r="R184" s="15">
        <v>0.025144779332872486</v>
      </c>
      <c r="S184" s="16">
        <f>+Q184/R184</f>
        <v>0.6153686980820063</v>
      </c>
      <c r="T184" s="16">
        <f>+IF(S184&lt;0.7,0.7,IF(S184&gt;1.3,1.3,S184))</f>
        <v>0.7</v>
      </c>
      <c r="U184" s="16">
        <v>1.1268878529984083</v>
      </c>
      <c r="V184" s="17">
        <f>+O184/N184*(C184-19600000)</f>
        <v>9515895.363914836</v>
      </c>
      <c r="W184" s="17">
        <f>+V184*(T184-1)</f>
        <v>-2854768.6091744513</v>
      </c>
      <c r="X184" s="17">
        <f>+(U184-1)*(V184+W184)</f>
        <v>845216.0724592627</v>
      </c>
      <c r="Y184" s="17">
        <v>0</v>
      </c>
      <c r="Z184" s="17">
        <v>0</v>
      </c>
      <c r="AA184" s="53">
        <f>SUM(V184:Z184)</f>
        <v>7506342.827199648</v>
      </c>
    </row>
    <row r="185" spans="1:27" ht="12.75">
      <c r="A185" s="28" t="s">
        <v>201</v>
      </c>
      <c r="B185" s="29" t="s">
        <v>207</v>
      </c>
      <c r="C185" s="21">
        <v>263563262.9360625</v>
      </c>
      <c r="D185" s="22">
        <v>20481.382248498714</v>
      </c>
      <c r="E185" s="20">
        <v>2.0362451648938173</v>
      </c>
      <c r="F185" s="22">
        <f>+D185*E185</f>
        <v>41705.115573847565</v>
      </c>
      <c r="G185" s="23">
        <v>-2.8670617106601974</v>
      </c>
      <c r="H185" s="23">
        <v>33.43523367255719</v>
      </c>
      <c r="I185" s="23">
        <v>9.717329425358622</v>
      </c>
      <c r="J185" s="23">
        <f>+IF(I185&gt;10,10,I185)</f>
        <v>9.717329425358622</v>
      </c>
      <c r="K185" s="23">
        <f>-2.211-(0.131*G185)+(0.152*H185)+(0.392*J185)</f>
        <v>7.055933737065758</v>
      </c>
      <c r="L185" s="22">
        <f>+K185/100*F185</f>
        <v>2942.6853198573763</v>
      </c>
      <c r="M185" s="22">
        <v>143586.30285073028</v>
      </c>
      <c r="N185" s="22">
        <v>163105.5708937972</v>
      </c>
      <c r="O185" s="22">
        <f>+N185/M185*L185</f>
        <v>3342.716955078229</v>
      </c>
      <c r="P185" s="24">
        <f>+O185/F185</f>
        <v>0.08015124545475134</v>
      </c>
      <c r="Q185" s="25">
        <v>0.027614688959105724</v>
      </c>
      <c r="R185" s="25">
        <v>0.025144779332872486</v>
      </c>
      <c r="S185" s="26">
        <f>+Q185/R185</f>
        <v>1.098227532384993</v>
      </c>
      <c r="T185" s="26">
        <f>+IF(S185&lt;0.7,0.7,IF(S185&gt;1.3,1.3,S185))</f>
        <v>1.098227532384993</v>
      </c>
      <c r="U185" s="26">
        <v>1.1268878529984083</v>
      </c>
      <c r="V185" s="27">
        <f>+O185/N185*(C185-19600000)</f>
        <v>4999830.054631182</v>
      </c>
      <c r="W185" s="27">
        <f>+V185*(T185-1)</f>
        <v>491120.968610746</v>
      </c>
      <c r="X185" s="27">
        <f>+(U185-1)*(V185+W185)</f>
        <v>696734.9862585815</v>
      </c>
      <c r="Y185" s="27">
        <v>0</v>
      </c>
      <c r="Z185" s="27">
        <v>0</v>
      </c>
      <c r="AA185" s="54">
        <f>SUM(V185:Z185)</f>
        <v>6187686.009500509</v>
      </c>
    </row>
    <row r="186" spans="1:27" ht="12.75">
      <c r="A186" s="18" t="s">
        <v>201</v>
      </c>
      <c r="B186" s="19" t="s">
        <v>220</v>
      </c>
      <c r="C186" s="11">
        <v>263563262.9360625</v>
      </c>
      <c r="D186" s="12">
        <v>40407.46423024968</v>
      </c>
      <c r="E186" s="10">
        <v>2.0362451648938173</v>
      </c>
      <c r="F186" s="12">
        <f>+D186*E186</f>
        <v>82279.50366446578</v>
      </c>
      <c r="G186" s="13">
        <v>-2.8667871727986944</v>
      </c>
      <c r="H186" s="13">
        <v>17.697072327321045</v>
      </c>
      <c r="I186" s="13">
        <v>6.871616408528141</v>
      </c>
      <c r="J186" s="13">
        <f>+IF(I186&gt;10,10,I186)</f>
        <v>6.871616408528141</v>
      </c>
      <c r="K186" s="13">
        <f>-2.211-(0.131*G186)+(0.152*H186)+(0.392*J186)</f>
        <v>3.5481777455324592</v>
      </c>
      <c r="L186" s="12">
        <f>+K186/100*F186</f>
        <v>2919.4230381571388</v>
      </c>
      <c r="M186" s="12">
        <v>143586.30285073028</v>
      </c>
      <c r="N186" s="12">
        <v>163105.5708937972</v>
      </c>
      <c r="O186" s="12">
        <f>+N186/M186*L186</f>
        <v>3316.2923751449052</v>
      </c>
      <c r="P186" s="14">
        <f>+O186/F186</f>
        <v>0.040305206369118135</v>
      </c>
      <c r="Q186" s="15">
        <v>0</v>
      </c>
      <c r="R186" s="15">
        <v>0.025144779332872486</v>
      </c>
      <c r="S186" s="16">
        <f>+Q186/R186</f>
        <v>0</v>
      </c>
      <c r="T186" s="16">
        <f>+IF(S186&lt;0.7,0.7,IF(S186&gt;1.3,1.3,S186))</f>
        <v>0.7</v>
      </c>
      <c r="U186" s="16">
        <v>1.1268878529984083</v>
      </c>
      <c r="V186" s="17">
        <f>+O186/N186*(C186-19600000)</f>
        <v>4960305.796159066</v>
      </c>
      <c r="W186" s="17">
        <f>+V186*(T186-1)</f>
        <v>-1488091.7388477202</v>
      </c>
      <c r="X186" s="17">
        <f>+(U186-1)*(V186+W186)</f>
        <v>440581.786883129</v>
      </c>
      <c r="Y186" s="17">
        <v>0</v>
      </c>
      <c r="Z186" s="17">
        <v>0</v>
      </c>
      <c r="AA186" s="53">
        <f>SUM(V186:Z186)</f>
        <v>3912795.8441944746</v>
      </c>
    </row>
    <row r="187" spans="1:27" ht="12.75">
      <c r="A187" s="28" t="s">
        <v>201</v>
      </c>
      <c r="B187" s="29" t="s">
        <v>209</v>
      </c>
      <c r="C187" s="21">
        <v>263563262.9360625</v>
      </c>
      <c r="D187" s="22">
        <v>14420.55396542702</v>
      </c>
      <c r="E187" s="20">
        <v>2.0362451648938173</v>
      </c>
      <c r="F187" s="22">
        <f>+D187*E187</f>
        <v>29363.783287191134</v>
      </c>
      <c r="G187" s="23">
        <v>-4.149780238598098</v>
      </c>
      <c r="H187" s="23">
        <v>39.11780971020748</v>
      </c>
      <c r="I187" s="23">
        <v>10.329186893203874</v>
      </c>
      <c r="J187" s="23">
        <f>+IF(I187&gt;10,10,I187)</f>
        <v>10</v>
      </c>
      <c r="K187" s="23">
        <f>-2.211-(0.131*G187)+(0.152*H187)+(0.392*J187)</f>
        <v>8.198528287207887</v>
      </c>
      <c r="L187" s="22">
        <f>+K187/100*F187</f>
        <v>2407.3980789947873</v>
      </c>
      <c r="M187" s="22">
        <v>143586.30285073028</v>
      </c>
      <c r="N187" s="22">
        <v>163105.5708937972</v>
      </c>
      <c r="O187" s="22">
        <f>+N187/M187*L187</f>
        <v>2734.6622222822866</v>
      </c>
      <c r="P187" s="24">
        <f>+O187/F187</f>
        <v>0.09313044560832126</v>
      </c>
      <c r="Q187" s="25">
        <v>0.040202749449321305</v>
      </c>
      <c r="R187" s="25">
        <v>0.025144779332872486</v>
      </c>
      <c r="S187" s="26">
        <f>+Q187/R187</f>
        <v>1.598850756139391</v>
      </c>
      <c r="T187" s="26">
        <f>+IF(S187&lt;0.7,0.7,IF(S187&gt;1.3,1.3,S187))</f>
        <v>1.3</v>
      </c>
      <c r="U187" s="26">
        <v>1.1268878529984083</v>
      </c>
      <c r="V187" s="27">
        <f>+O187/N187*(C187-19600000)</f>
        <v>4090339.251565944</v>
      </c>
      <c r="W187" s="27">
        <f>+V187*(T187-1)</f>
        <v>1227101.7754697835</v>
      </c>
      <c r="X187" s="27">
        <f>+(U187-1)*(V187+W187)</f>
        <v>674718.6753662147</v>
      </c>
      <c r="Y187" s="27">
        <v>0</v>
      </c>
      <c r="Z187" s="27">
        <v>0</v>
      </c>
      <c r="AA187" s="54">
        <f>SUM(V187:Z187)</f>
        <v>5992159.702401942</v>
      </c>
    </row>
    <row r="188" spans="1:27" ht="12.75">
      <c r="A188" s="18" t="s">
        <v>201</v>
      </c>
      <c r="B188" s="19" t="s">
        <v>210</v>
      </c>
      <c r="C188" s="11">
        <v>263563262.9360625</v>
      </c>
      <c r="D188" s="12">
        <v>4849</v>
      </c>
      <c r="E188" s="10">
        <v>2.0362451648938173</v>
      </c>
      <c r="F188" s="12">
        <f>+D188*E188</f>
        <v>9873.75280457012</v>
      </c>
      <c r="G188" s="13">
        <v>-16.255427300645987</v>
      </c>
      <c r="H188" s="13">
        <v>44.009074035883685</v>
      </c>
      <c r="I188" s="13">
        <v>8.23880279064814</v>
      </c>
      <c r="J188" s="13">
        <f>+IF(I188&gt;10,10,I188)</f>
        <v>8.23880279064814</v>
      </c>
      <c r="K188" s="13">
        <f>-2.211-(0.131*G188)+(0.152*H188)+(0.392*J188)</f>
        <v>9.837450923773016</v>
      </c>
      <c r="L188" s="12">
        <f>+K188/100*F188</f>
        <v>971.3255864842473</v>
      </c>
      <c r="M188" s="12">
        <v>143586.30285073028</v>
      </c>
      <c r="N188" s="12">
        <v>163105.5708937972</v>
      </c>
      <c r="O188" s="12">
        <f>+N188/M188*L188</f>
        <v>1103.3685745914431</v>
      </c>
      <c r="P188" s="14">
        <f>+O188/F188</f>
        <v>0.11174764007467788</v>
      </c>
      <c r="Q188" s="15">
        <v>0.05526299860783245</v>
      </c>
      <c r="R188" s="15">
        <v>0.025144779332872486</v>
      </c>
      <c r="S188" s="16">
        <f>+Q188/R188</f>
        <v>2.1977921490679204</v>
      </c>
      <c r="T188" s="16">
        <f>+IF(S188&lt;0.7,0.7,IF(S188&gt;1.3,1.3,S188))</f>
        <v>1.3</v>
      </c>
      <c r="U188" s="16">
        <v>1.1268878529984083</v>
      </c>
      <c r="V188" s="17">
        <f>+O188/N188*(C188-19600000)</f>
        <v>1650350.7280797453</v>
      </c>
      <c r="W188" s="17">
        <f>+V188*(T188-1)</f>
        <v>495105.21842392365</v>
      </c>
      <c r="X188" s="17">
        <f>+(U188-1)*(V188+W188)</f>
        <v>272232.29875451856</v>
      </c>
      <c r="Y188" s="17">
        <v>0</v>
      </c>
      <c r="Z188" s="17">
        <v>0</v>
      </c>
      <c r="AA188" s="53">
        <f>SUM(V188:Z188)</f>
        <v>2417688.2452581874</v>
      </c>
    </row>
    <row r="189" spans="1:27" ht="12.75">
      <c r="A189" s="28" t="s">
        <v>201</v>
      </c>
      <c r="B189" s="29" t="s">
        <v>221</v>
      </c>
      <c r="C189" s="21">
        <v>263563262.9360625</v>
      </c>
      <c r="D189" s="22">
        <v>57113.508253692475</v>
      </c>
      <c r="E189" s="20">
        <v>2.0362451648938173</v>
      </c>
      <c r="F189" s="22">
        <f>+D189*E189</f>
        <v>116297.10503170443</v>
      </c>
      <c r="G189" s="23">
        <v>-13.252676181980389</v>
      </c>
      <c r="H189" s="23">
        <v>19.356548929161555</v>
      </c>
      <c r="I189" s="23">
        <v>9.688344060732083</v>
      </c>
      <c r="J189" s="23">
        <f>+IF(I189&gt;10,10,I189)</f>
        <v>9.688344060732083</v>
      </c>
      <c r="K189" s="23">
        <f>-2.211-(0.131*G189)+(0.152*H189)+(0.392*J189)</f>
        <v>6.265126888878964</v>
      </c>
      <c r="L189" s="22">
        <f>+K189/100*F189</f>
        <v>7286.161198329124</v>
      </c>
      <c r="M189" s="22">
        <v>143586.30285073028</v>
      </c>
      <c r="N189" s="22">
        <v>163105.5708937972</v>
      </c>
      <c r="O189" s="22">
        <f>+N189/M189*L189</f>
        <v>8276.649361974021</v>
      </c>
      <c r="P189" s="24">
        <f>+O189/F189</f>
        <v>0.07116814610060737</v>
      </c>
      <c r="Q189" s="25">
        <v>0.005577242777507458</v>
      </c>
      <c r="R189" s="25">
        <v>0.025144779332872486</v>
      </c>
      <c r="S189" s="26">
        <f>+Q189/R189</f>
        <v>0.22180519875217874</v>
      </c>
      <c r="T189" s="26">
        <f>+IF(S189&lt;0.7,0.7,IF(S189&gt;1.3,1.3,S189))</f>
        <v>0.7</v>
      </c>
      <c r="U189" s="26">
        <v>1.1268878529984083</v>
      </c>
      <c r="V189" s="27">
        <f>+O189/N189*(C189-19600000)</f>
        <v>12379702.13684253</v>
      </c>
      <c r="W189" s="27">
        <f>+V189*(T189-1)</f>
        <v>-3713910.6410527597</v>
      </c>
      <c r="X189" s="27">
        <f>+(U189-1)*(V189+W189)</f>
        <v>1099583.6774326293</v>
      </c>
      <c r="Y189" s="27">
        <v>0</v>
      </c>
      <c r="Z189" s="27">
        <v>0</v>
      </c>
      <c r="AA189" s="54">
        <f>SUM(V189:Z189)</f>
        <v>9765375.1732224</v>
      </c>
    </row>
    <row r="190" spans="1:27" ht="12.75">
      <c r="A190" s="18" t="s">
        <v>201</v>
      </c>
      <c r="B190" s="19" t="s">
        <v>222</v>
      </c>
      <c r="C190" s="11">
        <v>263563262.9360625</v>
      </c>
      <c r="D190" s="12">
        <v>130100.7672755139</v>
      </c>
      <c r="E190" s="10">
        <v>2.0362451648938173</v>
      </c>
      <c r="F190" s="12">
        <f>+D190*E190</f>
        <v>264917.058313741</v>
      </c>
      <c r="G190" s="13">
        <v>-13.252676181980382</v>
      </c>
      <c r="H190" s="13">
        <v>15.584920307089408</v>
      </c>
      <c r="I190" s="13">
        <v>7.658217108292031</v>
      </c>
      <c r="J190" s="13">
        <f>+IF(I190&gt;10,10,I190)</f>
        <v>7.658217108292031</v>
      </c>
      <c r="K190" s="13">
        <f>-2.211-(0.131*G190)+(0.152*H190)+(0.392*J190)</f>
        <v>4.896029572967496</v>
      </c>
      <c r="L190" s="12">
        <f>+K190/100*F190</f>
        <v>12970.417518876306</v>
      </c>
      <c r="M190" s="12">
        <v>143586.30285073028</v>
      </c>
      <c r="N190" s="12">
        <v>163105.5708937972</v>
      </c>
      <c r="O190" s="12">
        <f>+N190/M190*L190</f>
        <v>14733.629267873226</v>
      </c>
      <c r="P190" s="14">
        <f>+O190/F190</f>
        <v>0.05561600812592522</v>
      </c>
      <c r="Q190" s="15">
        <v>0.002424618747870559</v>
      </c>
      <c r="R190" s="15">
        <v>0.025144779332872486</v>
      </c>
      <c r="S190" s="16">
        <f>+Q190/R190</f>
        <v>0.09642632833531316</v>
      </c>
      <c r="T190" s="16">
        <f>+IF(S190&lt;0.7,0.7,IF(S190&gt;1.3,1.3,S190))</f>
        <v>0.7</v>
      </c>
      <c r="U190" s="16">
        <v>1.1268878529984083</v>
      </c>
      <c r="V190" s="17">
        <f>+O190/N190*(C190-19600000)</f>
        <v>22037654.823090516</v>
      </c>
      <c r="W190" s="17">
        <f>+V190*(T190-1)</f>
        <v>-6611296.446927155</v>
      </c>
      <c r="X190" s="17">
        <f>+(U190-1)*(V190+W190)</f>
        <v>1957417.4939353813</v>
      </c>
      <c r="Y190" s="17">
        <v>0</v>
      </c>
      <c r="Z190" s="17">
        <v>0</v>
      </c>
      <c r="AA190" s="53">
        <f>SUM(V190:Z190)</f>
        <v>17383775.87009874</v>
      </c>
    </row>
    <row r="191" spans="1:27" ht="12.75">
      <c r="A191" s="28" t="s">
        <v>201</v>
      </c>
      <c r="B191" s="29" t="s">
        <v>211</v>
      </c>
      <c r="C191" s="21">
        <v>263563262.9360625</v>
      </c>
      <c r="D191" s="22">
        <v>6277</v>
      </c>
      <c r="E191" s="20">
        <v>2.0362451648938173</v>
      </c>
      <c r="F191" s="22">
        <f>+D191*E191</f>
        <v>12781.510900038491</v>
      </c>
      <c r="G191" s="23">
        <v>-13.252676181980377</v>
      </c>
      <c r="H191" s="23">
        <v>50.581487971961145</v>
      </c>
      <c r="I191" s="23">
        <v>20.536026166206227</v>
      </c>
      <c r="J191" s="23">
        <f>+IF(I191&gt;10,10,I191)</f>
        <v>10</v>
      </c>
      <c r="K191" s="23">
        <f>-2.211-(0.131*G191)+(0.152*H191)+(0.392*J191)</f>
        <v>11.133486751577523</v>
      </c>
      <c r="L191" s="22">
        <f>+K191/100*F191</f>
        <v>1423.0278227072224</v>
      </c>
      <c r="M191" s="22">
        <v>143586.30285073028</v>
      </c>
      <c r="N191" s="22">
        <v>163105.5708937972</v>
      </c>
      <c r="O191" s="22">
        <f>+N191/M191*L191</f>
        <v>1616.475672207464</v>
      </c>
      <c r="P191" s="24">
        <f>+O191/F191</f>
        <v>0.12646984263829059</v>
      </c>
      <c r="Q191" s="25">
        <v>0.06871852266368217</v>
      </c>
      <c r="R191" s="25">
        <v>0.025144779332872486</v>
      </c>
      <c r="S191" s="26">
        <f>+Q191/R191</f>
        <v>2.7329141271820383</v>
      </c>
      <c r="T191" s="26">
        <f>+IF(S191&lt;0.7,0.7,IF(S191&gt;1.3,1.3,S191))</f>
        <v>1.3</v>
      </c>
      <c r="U191" s="26">
        <v>1.1268878529984083</v>
      </c>
      <c r="V191" s="27">
        <f>+O191/N191*(C191-19600000)</f>
        <v>2417824.708791079</v>
      </c>
      <c r="W191" s="27">
        <f>+V191*(T191-1)</f>
        <v>725347.4126373238</v>
      </c>
      <c r="X191" s="27">
        <f>+(U191-1)*(V191+W191)</f>
        <v>398830.3620925025</v>
      </c>
      <c r="Y191" s="27">
        <v>0</v>
      </c>
      <c r="Z191" s="27">
        <v>0</v>
      </c>
      <c r="AA191" s="54">
        <f>SUM(V191:Z191)</f>
        <v>3542002.4835209055</v>
      </c>
    </row>
    <row r="192" spans="1:27" ht="12.75">
      <c r="A192" s="18" t="s">
        <v>201</v>
      </c>
      <c r="B192" s="19" t="s">
        <v>212</v>
      </c>
      <c r="C192" s="11">
        <v>263563262.9360625</v>
      </c>
      <c r="D192" s="12">
        <v>8368</v>
      </c>
      <c r="E192" s="10">
        <v>2.0362451648938173</v>
      </c>
      <c r="F192" s="12">
        <f>+D192*E192</f>
        <v>17039.299539831463</v>
      </c>
      <c r="G192" s="13">
        <v>-16.255427300645987</v>
      </c>
      <c r="H192" s="13">
        <v>39.67495219885277</v>
      </c>
      <c r="I192" s="13">
        <v>11.035990733939775</v>
      </c>
      <c r="J192" s="13">
        <f>+IF(I192&gt;10,10,I192)</f>
        <v>10</v>
      </c>
      <c r="K192" s="13">
        <f>-2.211-(0.131*G192)+(0.152*H192)+(0.392*J192)</f>
        <v>9.869053710610245</v>
      </c>
      <c r="L192" s="12">
        <f>+K192/100*F192</f>
        <v>1681.6176234977315</v>
      </c>
      <c r="M192" s="12">
        <v>143586.30285073028</v>
      </c>
      <c r="N192" s="12">
        <v>163105.5708937972</v>
      </c>
      <c r="O192" s="12">
        <f>+N192/M192*L192</f>
        <v>1910.2184335145519</v>
      </c>
      <c r="P192" s="14">
        <f>+O192/F192</f>
        <v>0.11210662909289086</v>
      </c>
      <c r="Q192" s="15">
        <v>0.023751817741153664</v>
      </c>
      <c r="R192" s="15">
        <v>0.025144779332872486</v>
      </c>
      <c r="S192" s="16">
        <f>+Q192/R192</f>
        <v>0.9446023537021953</v>
      </c>
      <c r="T192" s="16">
        <f>+IF(S192&lt;0.7,0.7,IF(S192&gt;1.3,1.3,S192))</f>
        <v>0.9446023537021953</v>
      </c>
      <c r="U192" s="16">
        <v>1.1268878529984083</v>
      </c>
      <c r="V192" s="17">
        <f>+O192/N192*(C192-19600000)</f>
        <v>2857187.0317309103</v>
      </c>
      <c r="W192" s="17">
        <f>+V192*(T192-1)</f>
        <v>-158281.4365905036</v>
      </c>
      <c r="X192" s="17">
        <f>+(U192-1)*(V192+W192)</f>
        <v>342458.3364127577</v>
      </c>
      <c r="Y192" s="17">
        <v>0</v>
      </c>
      <c r="Z192" s="17">
        <v>0</v>
      </c>
      <c r="AA192" s="53">
        <f>SUM(V192:Z192)</f>
        <v>3041363.9315531645</v>
      </c>
    </row>
    <row r="193" spans="1:27" ht="12.75">
      <c r="A193" s="28" t="s">
        <v>201</v>
      </c>
      <c r="B193" s="29" t="s">
        <v>213</v>
      </c>
      <c r="C193" s="21">
        <v>263563262.9360625</v>
      </c>
      <c r="D193" s="22">
        <v>10132</v>
      </c>
      <c r="E193" s="20">
        <v>2.0362451648938173</v>
      </c>
      <c r="F193" s="22">
        <f>+D193*E193</f>
        <v>20631.236010704157</v>
      </c>
      <c r="G193" s="23">
        <v>-13.252676181980389</v>
      </c>
      <c r="H193" s="23">
        <v>40.377023292538496</v>
      </c>
      <c r="I193" s="23">
        <v>10.25733352537328</v>
      </c>
      <c r="J193" s="23">
        <f>+IF(I193&gt;10,10,I193)</f>
        <v>10</v>
      </c>
      <c r="K193" s="23">
        <f>-2.211-(0.131*G193)+(0.152*H193)+(0.392*J193)</f>
        <v>9.582408120305283</v>
      </c>
      <c r="L193" s="22">
        <f>+K193/100*F193</f>
        <v>1976.9692348090628</v>
      </c>
      <c r="M193" s="22">
        <v>143586.30285073028</v>
      </c>
      <c r="N193" s="22">
        <v>163105.5708937972</v>
      </c>
      <c r="O193" s="22">
        <f>+N193/M193*L193</f>
        <v>2245.7204432530284</v>
      </c>
      <c r="P193" s="24">
        <f>+O193/F193</f>
        <v>0.10885050425906986</v>
      </c>
      <c r="Q193" s="25">
        <v>0.021532579974138405</v>
      </c>
      <c r="R193" s="25">
        <v>0.025144779332872486</v>
      </c>
      <c r="S193" s="26">
        <f>+Q193/R193</f>
        <v>0.8563439626606009</v>
      </c>
      <c r="T193" s="26">
        <f>+IF(S193&lt;0.7,0.7,IF(S193&gt;1.3,1.3,S193))</f>
        <v>0.8563439626606009</v>
      </c>
      <c r="U193" s="26">
        <v>1.1268878529984083</v>
      </c>
      <c r="V193" s="27">
        <f>+O193/N193*(C193-19600000)</f>
        <v>3359010.26541249</v>
      </c>
      <c r="W193" s="27">
        <f>+V193*(T193-1)</f>
        <v>-482542.1041115216</v>
      </c>
      <c r="X193" s="27">
        <f>+(U193-1)*(V193+W193)</f>
        <v>364988.86920575914</v>
      </c>
      <c r="Y193" s="27">
        <v>0</v>
      </c>
      <c r="Z193" s="27">
        <v>0</v>
      </c>
      <c r="AA193" s="54">
        <f>SUM(V193:Z193)</f>
        <v>3241457.0305067273</v>
      </c>
    </row>
    <row r="194" spans="1:27" ht="12.75">
      <c r="A194" s="18" t="s">
        <v>201</v>
      </c>
      <c r="B194" s="19" t="s">
        <v>214</v>
      </c>
      <c r="C194" s="11">
        <v>263563262.9360625</v>
      </c>
      <c r="D194" s="12">
        <v>17183</v>
      </c>
      <c r="E194" s="10">
        <v>2.0362451648938173</v>
      </c>
      <c r="F194" s="12">
        <f>+D194*E194</f>
        <v>34988.800668370466</v>
      </c>
      <c r="G194" s="13">
        <v>-13.252676181980377</v>
      </c>
      <c r="H194" s="13">
        <v>18.407728568934413</v>
      </c>
      <c r="I194" s="13">
        <v>7.428646856941712</v>
      </c>
      <c r="J194" s="13">
        <f>+IF(I194&gt;10,10,I194)</f>
        <v>7.428646856941712</v>
      </c>
      <c r="K194" s="13">
        <f>-2.211-(0.131*G194)+(0.152*H194)+(0.392*J194)</f>
        <v>5.2351048902386115</v>
      </c>
      <c r="L194" s="12">
        <f>+K194/100*F194</f>
        <v>1831.7004148257022</v>
      </c>
      <c r="M194" s="12">
        <v>143586.30285073028</v>
      </c>
      <c r="N194" s="12">
        <v>163105.5708937972</v>
      </c>
      <c r="O194" s="12">
        <f>+N194/M194*L194</f>
        <v>2080.703632136398</v>
      </c>
      <c r="P194" s="14">
        <f>+O194/F194</f>
        <v>0.05946770373347875</v>
      </c>
      <c r="Q194" s="15">
        <v>0</v>
      </c>
      <c r="R194" s="15">
        <v>0.025144779332872486</v>
      </c>
      <c r="S194" s="16">
        <f>+Q194/R194</f>
        <v>0</v>
      </c>
      <c r="T194" s="16">
        <f>+IF(S194&lt;0.7,0.7,IF(S194&gt;1.3,1.3,S194))</f>
        <v>0.7</v>
      </c>
      <c r="U194" s="16">
        <v>1.1268878529984083</v>
      </c>
      <c r="V194" s="17">
        <f>+O194/N194*(C194-19600000)</f>
        <v>3112188.287115193</v>
      </c>
      <c r="W194" s="17">
        <f>+V194*(T194-1)</f>
        <v>-933656.486134558</v>
      </c>
      <c r="X194" s="17">
        <f>+(U194-1)*(V194+W194)</f>
        <v>276429.2229151885</v>
      </c>
      <c r="Y194" s="17">
        <v>0</v>
      </c>
      <c r="Z194" s="17">
        <v>0</v>
      </c>
      <c r="AA194" s="53">
        <f>SUM(V194:Z194)</f>
        <v>2454961.0238958234</v>
      </c>
    </row>
    <row r="195" spans="1:27" ht="12.75">
      <c r="A195" s="28" t="s">
        <v>201</v>
      </c>
      <c r="B195" s="29" t="s">
        <v>215</v>
      </c>
      <c r="C195" s="21">
        <v>263563262.9360625</v>
      </c>
      <c r="D195" s="22">
        <v>7274</v>
      </c>
      <c r="E195" s="20">
        <v>2.0362451648938173</v>
      </c>
      <c r="F195" s="22">
        <f>+D195*E195</f>
        <v>14811.647329437628</v>
      </c>
      <c r="G195" s="23">
        <v>-16.255427300645984</v>
      </c>
      <c r="H195" s="23">
        <v>39.661809183392904</v>
      </c>
      <c r="I195" s="23">
        <v>8.503810669875655</v>
      </c>
      <c r="J195" s="23">
        <f>+IF(I195&gt;10,10,I195)</f>
        <v>8.503810669875655</v>
      </c>
      <c r="K195" s="23">
        <f>-2.211-(0.131*G195)+(0.152*H195)+(0.392*J195)</f>
        <v>9.280549754851602</v>
      </c>
      <c r="L195" s="22">
        <f>+K195/100*F195</f>
        <v>1374.6022999216077</v>
      </c>
      <c r="M195" s="22">
        <v>143586.30285073028</v>
      </c>
      <c r="N195" s="22">
        <v>163105.5708937972</v>
      </c>
      <c r="O195" s="22">
        <f>+N195/M195*L195</f>
        <v>1561.467134603502</v>
      </c>
      <c r="P195" s="24">
        <f>+O195/F195</f>
        <v>0.10542157127250397</v>
      </c>
      <c r="Q195" s="25">
        <v>0.0238374069736693</v>
      </c>
      <c r="R195" s="25">
        <v>0.025144779332872486</v>
      </c>
      <c r="S195" s="26">
        <f>+Q195/R195</f>
        <v>0.9480062106771396</v>
      </c>
      <c r="T195" s="26">
        <f>+IF(S195&lt;0.7,0.7,IF(S195&gt;1.3,1.3,S195))</f>
        <v>0.9480062106771396</v>
      </c>
      <c r="U195" s="26">
        <v>1.1268878529984083</v>
      </c>
      <c r="V195" s="27">
        <f>+O195/N195*(C195-19600000)</f>
        <v>2335546.327680836</v>
      </c>
      <c r="W195" s="27">
        <f>+V195*(T195-1)</f>
        <v>-121433.90371521757</v>
      </c>
      <c r="X195" s="27">
        <f>+(U195-1)*(V195+W195)</f>
        <v>280943.9717740989</v>
      </c>
      <c r="Y195" s="27">
        <v>0</v>
      </c>
      <c r="Z195" s="27">
        <v>0</v>
      </c>
      <c r="AA195" s="54">
        <f>SUM(V195:Z195)</f>
        <v>2495056.3957397174</v>
      </c>
    </row>
    <row r="196" spans="1:27" ht="12.75">
      <c r="A196" s="18" t="s">
        <v>201</v>
      </c>
      <c r="B196" s="19" t="s">
        <v>216</v>
      </c>
      <c r="C196" s="11">
        <v>263563262.9360625</v>
      </c>
      <c r="D196" s="12">
        <v>16693</v>
      </c>
      <c r="E196" s="10">
        <v>2.0362451648938173</v>
      </c>
      <c r="F196" s="12">
        <f>+D196*E196</f>
        <v>33991.040537572495</v>
      </c>
      <c r="G196" s="13">
        <v>-13.252676181980386</v>
      </c>
      <c r="H196" s="13">
        <v>32.696339783142655</v>
      </c>
      <c r="I196" s="13">
        <v>11.265878106892618</v>
      </c>
      <c r="J196" s="13">
        <f>+IF(I196&gt;10,10,I196)</f>
        <v>10</v>
      </c>
      <c r="K196" s="13">
        <f>-2.211-(0.131*G196)+(0.152*H196)+(0.392*J196)</f>
        <v>8.414944226877115</v>
      </c>
      <c r="L196" s="12">
        <f>+K196/100*F196</f>
        <v>2860.3271033719166</v>
      </c>
      <c r="M196" s="12">
        <v>143586.30285073028</v>
      </c>
      <c r="N196" s="12">
        <v>163105.5708937972</v>
      </c>
      <c r="O196" s="12">
        <f>+N196/M196*L196</f>
        <v>3249.1628788818343</v>
      </c>
      <c r="P196" s="14">
        <f>+O196/F196</f>
        <v>0.09558880303444446</v>
      </c>
      <c r="Q196" s="15">
        <v>0.026765008456696476</v>
      </c>
      <c r="R196" s="15">
        <v>0.025144779332872486</v>
      </c>
      <c r="S196" s="16">
        <f>+Q196/R196</f>
        <v>1.0644360048809742</v>
      </c>
      <c r="T196" s="16">
        <f>+IF(S196&lt;0.7,0.7,IF(S196&gt;1.3,1.3,S196))</f>
        <v>1.0644360048809742</v>
      </c>
      <c r="U196" s="16">
        <v>1.1268878529984083</v>
      </c>
      <c r="V196" s="17">
        <f>+O196/N196*(C196-19600000)</f>
        <v>4859897.631938503</v>
      </c>
      <c r="W196" s="17">
        <f>+V196*(T196-1)</f>
        <v>313152.3875326245</v>
      </c>
      <c r="X196" s="17">
        <f>+(U196-1)*(V196+W196)</f>
        <v>656397.2104240657</v>
      </c>
      <c r="Y196" s="17">
        <v>0</v>
      </c>
      <c r="Z196" s="17">
        <v>0</v>
      </c>
      <c r="AA196" s="53">
        <f>SUM(V196:Z196)</f>
        <v>5829447.229895193</v>
      </c>
    </row>
    <row r="197" spans="1:27" ht="12.75">
      <c r="A197" s="28" t="s">
        <v>201</v>
      </c>
      <c r="B197" s="29" t="s">
        <v>223</v>
      </c>
      <c r="C197" s="21">
        <v>263563262.9360625</v>
      </c>
      <c r="D197" s="22">
        <v>22491.657831141565</v>
      </c>
      <c r="E197" s="20">
        <v>2.0362451648938173</v>
      </c>
      <c r="F197" s="22">
        <f>+D197*E197</f>
        <v>45798.52950910817</v>
      </c>
      <c r="G197" s="23">
        <v>-13.51795851238793</v>
      </c>
      <c r="H197" s="23">
        <v>19.06821476966433</v>
      </c>
      <c r="I197" s="23">
        <v>6.299664911440884</v>
      </c>
      <c r="J197" s="23">
        <f>+IF(I197&gt;10,10,I197)</f>
        <v>6.299664911440884</v>
      </c>
      <c r="K197" s="23">
        <f>-2.211-(0.131*G197)+(0.152*H197)+(0.392*J197)</f>
        <v>4.927689855396624</v>
      </c>
      <c r="L197" s="22">
        <f>+K197/100*F197</f>
        <v>2256.809492541153</v>
      </c>
      <c r="M197" s="22">
        <v>143586.30285073028</v>
      </c>
      <c r="N197" s="22">
        <v>163105.5708937972</v>
      </c>
      <c r="O197" s="22">
        <f>+N197/M197*L197</f>
        <v>2563.6024702309783</v>
      </c>
      <c r="P197" s="24">
        <f>+O197/F197</f>
        <v>0.05597565026014956</v>
      </c>
      <c r="Q197" s="25">
        <v>0.007380751088295895</v>
      </c>
      <c r="R197" s="25">
        <v>0.025144779332872486</v>
      </c>
      <c r="S197" s="26">
        <f>+Q197/R197</f>
        <v>0.29353015950499234</v>
      </c>
      <c r="T197" s="26">
        <f>+IF(S197&lt;0.7,0.7,IF(S197&gt;1.3,1.3,S197))</f>
        <v>0.7</v>
      </c>
      <c r="U197" s="26">
        <v>1.1268878529984083</v>
      </c>
      <c r="V197" s="27">
        <f>+O197/N197*(C197-19600000)</f>
        <v>3834478.614563888</v>
      </c>
      <c r="W197" s="27">
        <f>+V197*(T197-1)</f>
        <v>-1150343.5843691665</v>
      </c>
      <c r="X197" s="27">
        <f>+(U197-1)*(V197+W197)</f>
        <v>340584.1311392261</v>
      </c>
      <c r="Y197" s="27">
        <v>0</v>
      </c>
      <c r="Z197" s="27">
        <v>0</v>
      </c>
      <c r="AA197" s="54">
        <f>SUM(V197:Z197)</f>
        <v>3024719.1613339474</v>
      </c>
    </row>
    <row r="198" spans="1:27" ht="12.75">
      <c r="A198" s="18" t="s">
        <v>201</v>
      </c>
      <c r="B198" s="19" t="s">
        <v>217</v>
      </c>
      <c r="C198" s="11">
        <v>263563262.9360625</v>
      </c>
      <c r="D198" s="12">
        <v>12293</v>
      </c>
      <c r="E198" s="10">
        <v>2.0362451648938173</v>
      </c>
      <c r="F198" s="12">
        <f>+D198*E198</f>
        <v>25031.561812039698</v>
      </c>
      <c r="G198" s="13">
        <v>-13.25267618198038</v>
      </c>
      <c r="H198" s="13">
        <v>21.882372081672493</v>
      </c>
      <c r="I198" s="13">
        <v>8.044427028716383</v>
      </c>
      <c r="J198" s="13">
        <f>+IF(I198&gt;10,10,I198)</f>
        <v>8.044427028716383</v>
      </c>
      <c r="K198" s="13">
        <f>-2.211-(0.131*G198)+(0.152*H198)+(0.392*J198)</f>
        <v>6.004636531510471</v>
      </c>
      <c r="L198" s="12">
        <f>+K198/100*F198</f>
        <v>1503.05430497336</v>
      </c>
      <c r="M198" s="12">
        <v>143586.30285073028</v>
      </c>
      <c r="N198" s="12">
        <v>163105.5708937972</v>
      </c>
      <c r="O198" s="12">
        <f>+N198/M198*L198</f>
        <v>1707.3810358632868</v>
      </c>
      <c r="P198" s="14">
        <f>+O198/F198</f>
        <v>0.06820912928581506</v>
      </c>
      <c r="Q198" s="15">
        <v>0</v>
      </c>
      <c r="R198" s="15">
        <v>0.025144779332872486</v>
      </c>
      <c r="S198" s="16">
        <f>+Q198/R198</f>
        <v>0</v>
      </c>
      <c r="T198" s="16">
        <f>+IF(S198&lt;0.7,0.7,IF(S198&gt;1.3,1.3,S198))</f>
        <v>0.7</v>
      </c>
      <c r="U198" s="16">
        <v>1.1268878529984083</v>
      </c>
      <c r="V198" s="17">
        <f>+O198/N198*(C198-19600000)</f>
        <v>2553795.350470169</v>
      </c>
      <c r="W198" s="17">
        <f>+V198*(T198-1)</f>
        <v>-766138.6051410508</v>
      </c>
      <c r="X198" s="17">
        <f>+(U198-1)*(V198+W198)</f>
        <v>226831.92631293423</v>
      </c>
      <c r="Y198" s="17">
        <v>0</v>
      </c>
      <c r="Z198" s="17">
        <v>0</v>
      </c>
      <c r="AA198" s="53">
        <f>SUM(V198:Z198)</f>
        <v>2014488.6716420525</v>
      </c>
    </row>
    <row r="199" spans="1:27" ht="12.75">
      <c r="A199" s="28" t="s">
        <v>201</v>
      </c>
      <c r="B199" s="29" t="s">
        <v>224</v>
      </c>
      <c r="C199" s="21">
        <v>263563262.9360625</v>
      </c>
      <c r="D199" s="22">
        <v>69175.97142857136</v>
      </c>
      <c r="E199" s="20">
        <v>2.0362451648938173</v>
      </c>
      <c r="F199" s="22">
        <f>+D199*E199</f>
        <v>140859.2373482613</v>
      </c>
      <c r="G199" s="23">
        <v>-16.254981338251305</v>
      </c>
      <c r="H199" s="23">
        <v>26.269362956110964</v>
      </c>
      <c r="I199" s="23">
        <v>10.278312235285803</v>
      </c>
      <c r="J199" s="23">
        <f>+IF(I199&gt;10,10,I199)</f>
        <v>10</v>
      </c>
      <c r="K199" s="23">
        <f>-2.211-(0.131*G199)+(0.152*H199)+(0.392*J199)</f>
        <v>7.831345724639787</v>
      </c>
      <c r="L199" s="22">
        <f>+K199/100*F199</f>
        <v>11031.173861833271</v>
      </c>
      <c r="M199" s="22">
        <v>143586.30285073028</v>
      </c>
      <c r="N199" s="22">
        <v>163105.5708937972</v>
      </c>
      <c r="O199" s="22">
        <f>+N199/M199*L199</f>
        <v>12530.7628557963</v>
      </c>
      <c r="P199" s="24">
        <f>+O199/F199</f>
        <v>0.08895946827267821</v>
      </c>
      <c r="Q199" s="25">
        <v>0.030845171499109408</v>
      </c>
      <c r="R199" s="25">
        <v>0.025144779332872486</v>
      </c>
      <c r="S199" s="26">
        <f>+Q199/R199</f>
        <v>1.2267028113778131</v>
      </c>
      <c r="T199" s="26">
        <f>+IF(S199&lt;0.7,0.7,IF(S199&gt;1.3,1.3,S199))</f>
        <v>1.2267028113778131</v>
      </c>
      <c r="U199" s="26">
        <v>1.1268878529984083</v>
      </c>
      <c r="V199" s="27">
        <f>+O199/N199*(C199-19600000)</f>
        <v>18742742.97699255</v>
      </c>
      <c r="W199" s="27">
        <f>+V199*(T199-1)</f>
        <v>4249032.525815974</v>
      </c>
      <c r="X199" s="27">
        <f>+(U199-1)*(V199+W199)</f>
        <v>2917377.030172774</v>
      </c>
      <c r="Y199" s="27">
        <v>0</v>
      </c>
      <c r="Z199" s="27">
        <v>0</v>
      </c>
      <c r="AA199" s="54">
        <f>SUM(V199:Z199)</f>
        <v>25909152.5329813</v>
      </c>
    </row>
    <row r="200" spans="1:27" ht="12.75">
      <c r="A200" s="18" t="s">
        <v>201</v>
      </c>
      <c r="B200" s="19" t="s">
        <v>218</v>
      </c>
      <c r="C200" s="11">
        <v>263563262.9360625</v>
      </c>
      <c r="D200" s="12">
        <v>10811</v>
      </c>
      <c r="E200" s="10">
        <v>2.0362451648938173</v>
      </c>
      <c r="F200" s="12">
        <f>+D200*E200</f>
        <v>22013.84647766706</v>
      </c>
      <c r="G200" s="13">
        <v>-16.255427300645984</v>
      </c>
      <c r="H200" s="13">
        <v>30.940708537600596</v>
      </c>
      <c r="I200" s="13">
        <v>6.036757557520487</v>
      </c>
      <c r="J200" s="13">
        <f>+IF(I200&gt;10,10,I200)</f>
        <v>6.036757557520487</v>
      </c>
      <c r="K200" s="13">
        <f>-2.211-(0.131*G200)+(0.152*H200)+(0.392*J200)</f>
        <v>6.987857636647945</v>
      </c>
      <c r="L200" s="12">
        <f>+K200/100*F200</f>
        <v>1538.2962522096122</v>
      </c>
      <c r="M200" s="12">
        <v>143586.30285073028</v>
      </c>
      <c r="N200" s="12">
        <v>163105.5708937972</v>
      </c>
      <c r="O200" s="12">
        <f>+N200/M200*L200</f>
        <v>1747.4138092494338</v>
      </c>
      <c r="P200" s="14">
        <f>+O200/F200</f>
        <v>0.07937794110730156</v>
      </c>
      <c r="Q200" s="15">
        <v>0.009056086857258823</v>
      </c>
      <c r="R200" s="15">
        <v>0.025144779332872486</v>
      </c>
      <c r="S200" s="16">
        <f>+Q200/R200</f>
        <v>0.3601577384065384</v>
      </c>
      <c r="T200" s="16">
        <f>+IF(S200&lt;0.7,0.7,IF(S200&gt;1.3,1.3,S200))</f>
        <v>0.7</v>
      </c>
      <c r="U200" s="16">
        <v>1.1268878529984083</v>
      </c>
      <c r="V200" s="17">
        <f>+O200/N200*(C200-19600000)</f>
        <v>2613673.9062187257</v>
      </c>
      <c r="W200" s="17">
        <f>+V200*(T200-1)</f>
        <v>-784102.1718656179</v>
      </c>
      <c r="X200" s="17">
        <f>+(U200-1)*(V200+W200)</f>
        <v>232150.4292786401</v>
      </c>
      <c r="Y200" s="17">
        <v>0</v>
      </c>
      <c r="Z200" s="17">
        <v>0</v>
      </c>
      <c r="AA200" s="53">
        <f>SUM(V200:Z200)</f>
        <v>2061722.163631748</v>
      </c>
    </row>
    <row r="201" spans="1:27" ht="12.75">
      <c r="A201" s="28" t="s">
        <v>201</v>
      </c>
      <c r="B201" s="29" t="s">
        <v>225</v>
      </c>
      <c r="C201" s="21">
        <v>263563262.9360625</v>
      </c>
      <c r="D201" s="22">
        <v>406373.69322750834</v>
      </c>
      <c r="E201" s="20">
        <v>2.0362451648938173</v>
      </c>
      <c r="F201" s="22">
        <f>+D201*E201</f>
        <v>827476.4679745573</v>
      </c>
      <c r="G201" s="23">
        <v>-3.22034977383152</v>
      </c>
      <c r="H201" s="23">
        <v>22.7923297773241</v>
      </c>
      <c r="I201" s="23">
        <v>8.240674384342691</v>
      </c>
      <c r="J201" s="23">
        <f>+IF(I201&gt;10,10,I201)</f>
        <v>8.240674384342691</v>
      </c>
      <c r="K201" s="23">
        <f>-2.211-(0.131*G201)+(0.152*H201)+(0.392*J201)</f>
        <v>4.905644305187527</v>
      </c>
      <c r="L201" s="22">
        <f>+K201/100*F201</f>
        <v>40593.05222796076</v>
      </c>
      <c r="M201" s="22">
        <v>143586.30285073028</v>
      </c>
      <c r="N201" s="22">
        <v>163105.5708937972</v>
      </c>
      <c r="O201" s="22">
        <f>+N201/M201*L201</f>
        <v>46111.31303273606</v>
      </c>
      <c r="P201" s="24">
        <f>+O201/F201</f>
        <v>0.05572522581289147</v>
      </c>
      <c r="Q201" s="25">
        <v>0.0038031728981786617</v>
      </c>
      <c r="R201" s="25">
        <v>0.025144779332872486</v>
      </c>
      <c r="S201" s="26">
        <f>+Q201/R201</f>
        <v>0.15125099519989288</v>
      </c>
      <c r="T201" s="26">
        <f>+IF(S201&lt;0.7,0.7,IF(S201&gt;1.3,1.3,S201))</f>
        <v>0.7</v>
      </c>
      <c r="U201" s="26">
        <v>1.1268878529984083</v>
      </c>
      <c r="V201" s="27">
        <f>+O201/N201*(C201-19600000)</f>
        <v>68970460.81312165</v>
      </c>
      <c r="W201" s="27">
        <f>+V201*(T201-1)</f>
        <v>-20691138.243936498</v>
      </c>
      <c r="X201" s="27">
        <f>+(U201-1)*(V201+W201)</f>
        <v>6126059.585021503</v>
      </c>
      <c r="Y201" s="27">
        <v>19599999.999999993</v>
      </c>
      <c r="Z201" s="27">
        <v>24648533</v>
      </c>
      <c r="AA201" s="54">
        <f>SUM(V201:Z201)</f>
        <v>98653915.15420665</v>
      </c>
    </row>
    <row r="202" spans="1:27" ht="12.75">
      <c r="A202" s="18" t="s">
        <v>226</v>
      </c>
      <c r="B202" s="19" t="s">
        <v>229</v>
      </c>
      <c r="C202" s="11">
        <v>57783174.88233274</v>
      </c>
      <c r="D202" s="12">
        <v>42640.88888888888</v>
      </c>
      <c r="E202" s="10">
        <v>2.0024458742272966</v>
      </c>
      <c r="F202" s="12">
        <f>+D202*E202</f>
        <v>85386.07202894012</v>
      </c>
      <c r="G202" s="13">
        <v>-3.486774304362763</v>
      </c>
      <c r="H202" s="13">
        <v>21.710078311201922</v>
      </c>
      <c r="I202" s="13">
        <v>5.248288601024594</v>
      </c>
      <c r="J202" s="13">
        <f>+IF(I202&gt;10,10,I202)</f>
        <v>5.248288601024594</v>
      </c>
      <c r="K202" s="13">
        <f>-2.211-(0.131*G202)+(0.152*H202)+(0.392*J202)</f>
        <v>3.603028468775855</v>
      </c>
      <c r="L202" s="12">
        <f>+K202/100*F202</f>
        <v>3076.48448357217</v>
      </c>
      <c r="M202" s="12">
        <v>42652.888627673536</v>
      </c>
      <c r="N202" s="12">
        <v>60025.32034430704</v>
      </c>
      <c r="O202" s="12">
        <f>+N202/M202*L202</f>
        <v>4329.530135056225</v>
      </c>
      <c r="P202" s="14">
        <f>+O202/F202</f>
        <v>0.05070534376600444</v>
      </c>
      <c r="Q202" s="15">
        <v>0</v>
      </c>
      <c r="R202" s="15">
        <v>0.004061577311034699</v>
      </c>
      <c r="S202" s="16">
        <f>+Q202/R202</f>
        <v>0</v>
      </c>
      <c r="T202" s="16">
        <f>+IF(S202&lt;0.7,0.7,IF(S202&gt;1.3,1.3,S202))</f>
        <v>0.7</v>
      </c>
      <c r="U202" s="16">
        <v>1.2331317964513975</v>
      </c>
      <c r="V202" s="17">
        <f>+O202/N202*(C202-19600000)</f>
        <v>2754091.1961307083</v>
      </c>
      <c r="W202" s="17">
        <f>+V202*(T202-1)</f>
        <v>-826227.3588392126</v>
      </c>
      <c r="X202" s="17">
        <f>+(U202-1)*(V202+W202)</f>
        <v>449446.3597014511</v>
      </c>
      <c r="Y202" s="17">
        <v>0</v>
      </c>
      <c r="Z202" s="17">
        <v>0</v>
      </c>
      <c r="AA202" s="53">
        <f>SUM(V202:Z202)</f>
        <v>2377310.196992947</v>
      </c>
    </row>
    <row r="203" spans="1:27" ht="12.75">
      <c r="A203" s="28" t="s">
        <v>226</v>
      </c>
      <c r="B203" s="29" t="s">
        <v>230</v>
      </c>
      <c r="C203" s="21">
        <v>57783174.88233274</v>
      </c>
      <c r="D203" s="22">
        <v>61437.87963594997</v>
      </c>
      <c r="E203" s="20">
        <v>2.0024458742272966</v>
      </c>
      <c r="F203" s="22">
        <f>+D203*E203</f>
        <v>123026.02859828125</v>
      </c>
      <c r="G203" s="23">
        <v>-3.3657179201813228</v>
      </c>
      <c r="H203" s="23">
        <v>18.65203040074457</v>
      </c>
      <c r="I203" s="23">
        <v>4.705385982425564</v>
      </c>
      <c r="J203" s="23">
        <f>+IF(I203&gt;10,10,I203)</f>
        <v>4.705385982425564</v>
      </c>
      <c r="K203" s="23">
        <f>-2.211-(0.131*G203)+(0.152*H203)+(0.392*J203)</f>
        <v>2.909528973567749</v>
      </c>
      <c r="L203" s="22">
        <f>+K203/100*F203</f>
        <v>3579.477947096738</v>
      </c>
      <c r="M203" s="22">
        <v>42652.888627673536</v>
      </c>
      <c r="N203" s="22">
        <v>60025.32034430704</v>
      </c>
      <c r="O203" s="22">
        <f>+N203/M203*L203</f>
        <v>5037.3917770357475</v>
      </c>
      <c r="P203" s="24">
        <f>+O203/F203</f>
        <v>0.04094573997413522</v>
      </c>
      <c r="Q203" s="25">
        <v>0</v>
      </c>
      <c r="R203" s="25">
        <v>0.004061577311034699</v>
      </c>
      <c r="S203" s="26">
        <f>+Q203/R203</f>
        <v>0</v>
      </c>
      <c r="T203" s="26">
        <f>+IF(S203&lt;0.7,0.7,IF(S203&gt;1.3,1.3,S203))</f>
        <v>0.7</v>
      </c>
      <c r="U203" s="26">
        <v>1.2331317964513975</v>
      </c>
      <c r="V203" s="27">
        <f>+O203/N203*(C203-19600000)</f>
        <v>3204374.58842522</v>
      </c>
      <c r="W203" s="27">
        <f>+V203*(T203-1)</f>
        <v>-961312.3765275661</v>
      </c>
      <c r="X203" s="27">
        <f>+(U203-1)*(V203+W203)</f>
        <v>522929.1230119453</v>
      </c>
      <c r="Y203" s="27">
        <v>0</v>
      </c>
      <c r="Z203" s="27">
        <v>0</v>
      </c>
      <c r="AA203" s="54">
        <f>SUM(V203:Z203)</f>
        <v>2765991.3349095993</v>
      </c>
    </row>
    <row r="204" spans="1:27" ht="12.75">
      <c r="A204" s="18" t="s">
        <v>226</v>
      </c>
      <c r="B204" s="19" t="s">
        <v>231</v>
      </c>
      <c r="C204" s="11">
        <v>57783174.88233274</v>
      </c>
      <c r="D204" s="12">
        <v>74803.62206027309</v>
      </c>
      <c r="E204" s="10">
        <v>2.0024458742272966</v>
      </c>
      <c r="F204" s="12">
        <f>+D204*E204</f>
        <v>149790.20437185184</v>
      </c>
      <c r="G204" s="13">
        <v>-3.4867743043627613</v>
      </c>
      <c r="H204" s="13">
        <v>20.527032038945052</v>
      </c>
      <c r="I204" s="13">
        <v>5.079528180649433</v>
      </c>
      <c r="J204" s="13">
        <f>+IF(I204&gt;10,10,I204)</f>
        <v>5.079528180649433</v>
      </c>
      <c r="K204" s="13">
        <f>-2.211-(0.131*G204)+(0.152*H204)+(0.392*J204)</f>
        <v>3.3570513506057478</v>
      </c>
      <c r="L204" s="12">
        <f>+K204/100*F204</f>
        <v>5028.534078940362</v>
      </c>
      <c r="M204" s="12">
        <v>42652.888627673536</v>
      </c>
      <c r="N204" s="12">
        <v>60025.32034430704</v>
      </c>
      <c r="O204" s="12">
        <f>+N204/M204*L204</f>
        <v>7076.645419856145</v>
      </c>
      <c r="P204" s="14">
        <f>+O204/F204</f>
        <v>0.04724371296195366</v>
      </c>
      <c r="Q204" s="15">
        <v>0.0017848905745585567</v>
      </c>
      <c r="R204" s="15">
        <v>0.004061577311034699</v>
      </c>
      <c r="S204" s="16">
        <f>+Q204/R204</f>
        <v>0.43945749098737463</v>
      </c>
      <c r="T204" s="16">
        <f>+IF(S204&lt;0.7,0.7,IF(S204&gt;1.3,1.3,S204))</f>
        <v>0.7</v>
      </c>
      <c r="U204" s="16">
        <v>1.2331317964513975</v>
      </c>
      <c r="V204" s="17">
        <f>+O204/N204*(C204-19600000)</f>
        <v>4501580.134794791</v>
      </c>
      <c r="W204" s="17">
        <f>+V204*(T204-1)</f>
        <v>-1350474.0404384376</v>
      </c>
      <c r="X204" s="17">
        <f>+(U204-1)*(V204+W204)</f>
        <v>734623.0245862434</v>
      </c>
      <c r="Y204" s="17">
        <v>0</v>
      </c>
      <c r="Z204" s="17">
        <v>0</v>
      </c>
      <c r="AA204" s="53">
        <f>SUM(V204:Z204)</f>
        <v>3885729.118942597</v>
      </c>
    </row>
    <row r="205" spans="1:27" ht="12.75">
      <c r="A205" s="28" t="s">
        <v>226</v>
      </c>
      <c r="B205" s="29" t="s">
        <v>227</v>
      </c>
      <c r="C205" s="21">
        <v>57783174.88233274</v>
      </c>
      <c r="D205" s="22">
        <v>46434</v>
      </c>
      <c r="E205" s="20">
        <v>2.0024458742272966</v>
      </c>
      <c r="F205" s="22">
        <f>+D205*E205</f>
        <v>92981.5717238703</v>
      </c>
      <c r="G205" s="23">
        <v>-3.4867743043627617</v>
      </c>
      <c r="H205" s="23">
        <v>25.401645346082617</v>
      </c>
      <c r="I205" s="23">
        <v>5.335259585397176</v>
      </c>
      <c r="J205" s="23">
        <f>+IF(I205&gt;10,10,I205)</f>
        <v>5.335259585397176</v>
      </c>
      <c r="K205" s="23">
        <f>-2.211-(0.131*G205)+(0.152*H205)+(0.392*J205)</f>
        <v>4.198239283951773</v>
      </c>
      <c r="L205" s="22">
        <f>+K205/100*F205</f>
        <v>3903.5888709473165</v>
      </c>
      <c r="M205" s="22">
        <v>42652.888627673536</v>
      </c>
      <c r="N205" s="22">
        <v>60025.32034430704</v>
      </c>
      <c r="O205" s="22">
        <f>+N205/M205*L205</f>
        <v>5493.5123976353525</v>
      </c>
      <c r="P205" s="24">
        <f>+O205/F205</f>
        <v>0.05908173303361201</v>
      </c>
      <c r="Q205" s="25">
        <v>0.0207400624067291</v>
      </c>
      <c r="R205" s="25">
        <v>0.004061577311034699</v>
      </c>
      <c r="S205" s="26">
        <f>+Q205/R205</f>
        <v>5.106405915352503</v>
      </c>
      <c r="T205" s="26">
        <f>+IF(S205&lt;0.7,0.7,IF(S205&gt;1.3,1.3,S205))</f>
        <v>1.3</v>
      </c>
      <c r="U205" s="26">
        <v>1.2331317964513975</v>
      </c>
      <c r="V205" s="27">
        <f>+O205/N205*(C205-19600000)</f>
        <v>3494521.035356172</v>
      </c>
      <c r="W205" s="27">
        <f>+V205*(T205-1)</f>
        <v>1048356.3106068517</v>
      </c>
      <c r="X205" s="27">
        <f>+(U205-1)*(V205+W205)</f>
        <v>1059089.1567227165</v>
      </c>
      <c r="Y205" s="27">
        <v>0</v>
      </c>
      <c r="Z205" s="27">
        <v>0</v>
      </c>
      <c r="AA205" s="54">
        <f>SUM(V205:Z205)</f>
        <v>5601966.502685741</v>
      </c>
    </row>
    <row r="206" spans="1:27" ht="12.75">
      <c r="A206" s="18" t="s">
        <v>226</v>
      </c>
      <c r="B206" s="19" t="s">
        <v>228</v>
      </c>
      <c r="C206" s="11">
        <v>57783174.88233274</v>
      </c>
      <c r="D206" s="12">
        <v>31609</v>
      </c>
      <c r="E206" s="10">
        <v>2.0024458742272966</v>
      </c>
      <c r="F206" s="12">
        <f>+D206*E206</f>
        <v>63295.31163845062</v>
      </c>
      <c r="G206" s="13">
        <v>-3.486774304362767</v>
      </c>
      <c r="H206" s="13">
        <v>28.118573823910886</v>
      </c>
      <c r="I206" s="13">
        <v>5.654592470146025</v>
      </c>
      <c r="J206" s="13">
        <f>+IF(I206&gt;10,10,I206)</f>
        <v>5.654592470146025</v>
      </c>
      <c r="K206" s="13">
        <f>-2.211-(0.131*G206)+(0.152*H206)+(0.392*J206)</f>
        <v>4.736390903403219</v>
      </c>
      <c r="L206" s="12">
        <f>+K206/100*F206</f>
        <v>2997.913382724294</v>
      </c>
      <c r="M206" s="12">
        <v>42652.888627673536</v>
      </c>
      <c r="N206" s="12">
        <v>60025.32034430704</v>
      </c>
      <c r="O206" s="12">
        <f>+N206/M206*L206</f>
        <v>4218.957190293495</v>
      </c>
      <c r="P206" s="14">
        <f>+O206/F206</f>
        <v>0.06665512944138131</v>
      </c>
      <c r="Q206" s="15">
        <v>0.021803816088089425</v>
      </c>
      <c r="R206" s="15">
        <v>0.004061577311034699</v>
      </c>
      <c r="S206" s="16">
        <f>+Q206/R206</f>
        <v>5.368312460494526</v>
      </c>
      <c r="T206" s="16">
        <f>+IF(S206&lt;0.7,0.7,IF(S206&gt;1.3,1.3,S206))</f>
        <v>1.3</v>
      </c>
      <c r="U206" s="16">
        <v>1.2331317964513975</v>
      </c>
      <c r="V206" s="17">
        <f>+O206/N206*(C206-19600000)</f>
        <v>2683753.777472846</v>
      </c>
      <c r="W206" s="17">
        <f>+V206*(T206-1)</f>
        <v>805126.133241854</v>
      </c>
      <c r="X206" s="17">
        <f>+(U206-1)*(V206+W206)</f>
        <v>813368.8411881094</v>
      </c>
      <c r="Y206" s="17">
        <v>0</v>
      </c>
      <c r="Z206" s="17">
        <v>0</v>
      </c>
      <c r="AA206" s="53">
        <f>SUM(V206:Z206)</f>
        <v>4302248.751902809</v>
      </c>
    </row>
    <row r="207" spans="1:27" ht="12.75">
      <c r="A207" s="28" t="s">
        <v>226</v>
      </c>
      <c r="B207" s="29" t="s">
        <v>233</v>
      </c>
      <c r="C207" s="21">
        <v>57783174.88233274</v>
      </c>
      <c r="D207" s="22">
        <v>229188.74553860107</v>
      </c>
      <c r="E207" s="20">
        <v>2.0024458742272966</v>
      </c>
      <c r="F207" s="22">
        <f>+D207*E207</f>
        <v>458938.0579231014</v>
      </c>
      <c r="G207" s="23">
        <v>-0.7394065585488448</v>
      </c>
      <c r="H207" s="23">
        <v>22.605478538093205</v>
      </c>
      <c r="I207" s="23">
        <v>5.582928524275719</v>
      </c>
      <c r="J207" s="23">
        <f>+IF(I207&gt;10,10,I207)</f>
        <v>5.582928524275719</v>
      </c>
      <c r="K207" s="23">
        <f>-2.211-(0.131*G207)+(0.152*H207)+(0.392*J207)</f>
        <v>3.5104029784761477</v>
      </c>
      <c r="L207" s="22">
        <f>+K207/100*F207</f>
        <v>16110.575254693142</v>
      </c>
      <c r="M207" s="22">
        <v>42652.888627673536</v>
      </c>
      <c r="N207" s="22">
        <v>60025.32034430704</v>
      </c>
      <c r="O207" s="22">
        <f>+N207/M207*L207</f>
        <v>22672.378629160346</v>
      </c>
      <c r="P207" s="24">
        <f>+O207/F207</f>
        <v>0.04940182719158862</v>
      </c>
      <c r="Q207" s="25">
        <v>0.0018824152847620262</v>
      </c>
      <c r="R207" s="25">
        <v>0.004061577311034699</v>
      </c>
      <c r="S207" s="26">
        <f>+Q207/R207</f>
        <v>0.46346902708161797</v>
      </c>
      <c r="T207" s="26">
        <f>+IF(S207&lt;0.7,0.7,IF(S207&gt;1.3,1.3,S207))</f>
        <v>0.7</v>
      </c>
      <c r="U207" s="26">
        <v>1.2331317964513975</v>
      </c>
      <c r="V207" s="27">
        <f>+O207/N207*(C207-19600000)</f>
        <v>14422303.675015682</v>
      </c>
      <c r="W207" s="27">
        <f>+V207*(T207-1)</f>
        <v>-4326691.102504705</v>
      </c>
      <c r="X207" s="27">
        <f>+(U207-1)*(V207+W207)</f>
        <v>2353608.295306798</v>
      </c>
      <c r="Y207" s="27">
        <v>19600000</v>
      </c>
      <c r="Z207" s="27">
        <v>6800708</v>
      </c>
      <c r="AA207" s="54">
        <f>SUM(V207:Z207)</f>
        <v>38849928.867817774</v>
      </c>
    </row>
    <row r="208" spans="1:27" ht="12.75">
      <c r="A208" s="18" t="s">
        <v>234</v>
      </c>
      <c r="B208" s="19" t="s">
        <v>177</v>
      </c>
      <c r="C208" s="11">
        <v>64859275.80178123</v>
      </c>
      <c r="D208" s="12">
        <v>52786.345541031806</v>
      </c>
      <c r="E208" s="10">
        <v>2.090940672249991</v>
      </c>
      <c r="F208" s="12">
        <f>+D208*E208</f>
        <v>110373.11683118535</v>
      </c>
      <c r="G208" s="13">
        <v>0</v>
      </c>
      <c r="H208" s="13">
        <v>32.78216244507498</v>
      </c>
      <c r="I208" s="13">
        <v>7.812434652413572</v>
      </c>
      <c r="J208" s="13">
        <f>+IF(I208&gt;10,10,I208)</f>
        <v>7.812434652413572</v>
      </c>
      <c r="K208" s="13">
        <f>-2.211-(0.131*G208)+(0.152*H208)+(0.392*J208)</f>
        <v>5.834363075397517</v>
      </c>
      <c r="L208" s="12">
        <f>+K208/100*F208</f>
        <v>6439.5683735640405</v>
      </c>
      <c r="M208" s="12">
        <v>56685.821039361836</v>
      </c>
      <c r="N208" s="12">
        <v>52258.077654914574</v>
      </c>
      <c r="O208" s="12">
        <f>+N208/M208*L208</f>
        <v>5936.572108502533</v>
      </c>
      <c r="P208" s="14">
        <f>+O208/F208</f>
        <v>0.053786395446116325</v>
      </c>
      <c r="Q208" s="15">
        <v>0.05763969469401305</v>
      </c>
      <c r="R208" s="15">
        <v>0.020226967957920717</v>
      </c>
      <c r="S208" s="16">
        <f>+Q208/R208</f>
        <v>2.849645820071703</v>
      </c>
      <c r="T208" s="16">
        <f>+IF(S208&lt;0.7,0.7,IF(S208&gt;1.3,1.3,S208))</f>
        <v>1.3</v>
      </c>
      <c r="U208" s="16">
        <v>1.095719266993676</v>
      </c>
      <c r="V208" s="17">
        <f>+O208/N208*(C208-19600000)</f>
        <v>5141500.920683213</v>
      </c>
      <c r="W208" s="17">
        <f>+V208*(T208-1)</f>
        <v>1542450.276204964</v>
      </c>
      <c r="X208" s="17">
        <f>+(U208-1)*(V208+W208)</f>
        <v>639782.9091876392</v>
      </c>
      <c r="Y208" s="17">
        <v>0</v>
      </c>
      <c r="Z208" s="17">
        <v>0</v>
      </c>
      <c r="AA208" s="53">
        <f>SUM(V208:Z208)</f>
        <v>7323734.106075816</v>
      </c>
    </row>
    <row r="209" spans="1:27" ht="12.75">
      <c r="A209" s="28" t="s">
        <v>234</v>
      </c>
      <c r="B209" s="29" t="s">
        <v>235</v>
      </c>
      <c r="C209" s="21">
        <v>64859275.80178123</v>
      </c>
      <c r="D209" s="22">
        <v>35626</v>
      </c>
      <c r="E209" s="20">
        <v>2.090940672249991</v>
      </c>
      <c r="F209" s="22">
        <f>+D209*E209</f>
        <v>74491.85238957818</v>
      </c>
      <c r="G209" s="23">
        <v>0</v>
      </c>
      <c r="H209" s="23">
        <v>36.96176949418962</v>
      </c>
      <c r="I209" s="23">
        <v>7.968142720611655</v>
      </c>
      <c r="J209" s="23">
        <f>+IF(I209&gt;10,10,I209)</f>
        <v>7.968142720611655</v>
      </c>
      <c r="K209" s="23">
        <f>-2.211-(0.131*G209)+(0.152*H209)+(0.392*J209)</f>
        <v>6.530700909596591</v>
      </c>
      <c r="L209" s="22">
        <f>+K209/100*F209</f>
        <v>4864.840081581533</v>
      </c>
      <c r="M209" s="22">
        <v>56685.821039361836</v>
      </c>
      <c r="N209" s="22">
        <v>52258.077654914574</v>
      </c>
      <c r="O209" s="22">
        <f>+N209/M209*L209</f>
        <v>4484.846229632925</v>
      </c>
      <c r="P209" s="24">
        <f>+O209/F209</f>
        <v>0.060205862597939364</v>
      </c>
      <c r="Q209" s="25">
        <v>0.0795598073401703</v>
      </c>
      <c r="R209" s="25">
        <v>0.020226967957920717</v>
      </c>
      <c r="S209" s="26">
        <f>+Q209/R209</f>
        <v>3.93335311084108</v>
      </c>
      <c r="T209" s="26">
        <f>+IF(S209&lt;0.7,0.7,IF(S209&gt;1.3,1.3,S209))</f>
        <v>1.3</v>
      </c>
      <c r="U209" s="26">
        <v>1.095719266993676</v>
      </c>
      <c r="V209" s="27">
        <f>+O209/N209*(C209-19600000)</f>
        <v>3884201.286084737</v>
      </c>
      <c r="W209" s="27">
        <f>+V209*(T209-1)</f>
        <v>1165260.3858254214</v>
      </c>
      <c r="X209" s="27">
        <f>+(U209-1)*(V209+W209)</f>
        <v>483330.7699479018</v>
      </c>
      <c r="Y209" s="27">
        <v>0</v>
      </c>
      <c r="Z209" s="27">
        <v>0</v>
      </c>
      <c r="AA209" s="54">
        <f>SUM(V209:Z209)</f>
        <v>5532792.44185806</v>
      </c>
    </row>
    <row r="210" spans="1:27" ht="12.75">
      <c r="A210" s="18" t="s">
        <v>234</v>
      </c>
      <c r="B210" s="19" t="s">
        <v>232</v>
      </c>
      <c r="C210" s="11">
        <v>64859275.80178123</v>
      </c>
      <c r="D210" s="12">
        <v>128347.32884694969</v>
      </c>
      <c r="E210" s="10">
        <v>2.090940672249991</v>
      </c>
      <c r="F210" s="12">
        <f>+D210*E210</f>
        <v>268366.6500607316</v>
      </c>
      <c r="G210" s="13">
        <v>0</v>
      </c>
      <c r="H210" s="13">
        <v>26.918285925251627</v>
      </c>
      <c r="I210" s="13">
        <v>5.542748064766074</v>
      </c>
      <c r="J210" s="13">
        <f>+IF(I210&gt;10,10,I210)</f>
        <v>5.542748064766074</v>
      </c>
      <c r="K210" s="13">
        <f>-2.211-(0.131*G210)+(0.152*H210)+(0.392*J210)</f>
        <v>4.053336702026549</v>
      </c>
      <c r="L210" s="12">
        <f>+K210/100*F210</f>
        <v>10877.803922910787</v>
      </c>
      <c r="M210" s="12">
        <v>56685.821039361836</v>
      </c>
      <c r="N210" s="12">
        <v>52258.077654914574</v>
      </c>
      <c r="O210" s="12">
        <f>+N210/M210*L210</f>
        <v>10028.135990544804</v>
      </c>
      <c r="P210" s="14">
        <f>+O210/F210</f>
        <v>0.03736729578088569</v>
      </c>
      <c r="Q210" s="15">
        <v>0.01984893066029653</v>
      </c>
      <c r="R210" s="15">
        <v>0.020226967957920717</v>
      </c>
      <c r="S210" s="16">
        <f>+Q210/R210</f>
        <v>0.9813102340197187</v>
      </c>
      <c r="T210" s="16">
        <f>+IF(S210&lt;0.7,0.7,IF(S210&gt;1.3,1.3,S210))</f>
        <v>0.9813102340197187</v>
      </c>
      <c r="U210" s="16">
        <v>1.095719266993676</v>
      </c>
      <c r="V210" s="17">
        <f>+O210/N210*(C210-19600000)</f>
        <v>8685091.242179522</v>
      </c>
      <c r="W210" s="17">
        <f>+V210*(T210-1)</f>
        <v>-162322.32283372563</v>
      </c>
      <c r="X210" s="17">
        <f>+(U210-1)*(V210+W210)</f>
        <v>815793.1937162633</v>
      </c>
      <c r="Y210" s="17">
        <v>0</v>
      </c>
      <c r="Z210" s="17">
        <v>0</v>
      </c>
      <c r="AA210" s="53">
        <f>SUM(V210:Z210)</f>
        <v>9338562.11306206</v>
      </c>
    </row>
    <row r="211" spans="1:27" ht="12.75">
      <c r="A211" s="28" t="s">
        <v>234</v>
      </c>
      <c r="B211" s="29" t="s">
        <v>236</v>
      </c>
      <c r="C211" s="21">
        <v>64859275.80178123</v>
      </c>
      <c r="D211" s="22">
        <v>263601.10596894205</v>
      </c>
      <c r="E211" s="20">
        <v>2.090940672249991</v>
      </c>
      <c r="F211" s="22">
        <f>+D211*E211</f>
        <v>551174.2737205408</v>
      </c>
      <c r="G211" s="23">
        <v>-0.028321400728728484</v>
      </c>
      <c r="H211" s="23">
        <v>26.690326353475317</v>
      </c>
      <c r="I211" s="23">
        <v>5.9864104879431</v>
      </c>
      <c r="J211" s="23">
        <f>+IF(I211&gt;10,10,I211)</f>
        <v>5.9864104879431</v>
      </c>
      <c r="K211" s="23">
        <f>-2.211-(0.131*G211)+(0.152*H211)+(0.392*J211)</f>
        <v>4.196312620497407</v>
      </c>
      <c r="L211" s="22">
        <f>+K211/100*F211</f>
        <v>23128.995609069974</v>
      </c>
      <c r="M211" s="22">
        <v>56685.821039361836</v>
      </c>
      <c r="N211" s="22">
        <v>52258.077654914574</v>
      </c>
      <c r="O211" s="22">
        <f>+N211/M211*L211</f>
        <v>21322.384089306364</v>
      </c>
      <c r="P211" s="24">
        <f>+O211/F211</f>
        <v>0.03868537612500642</v>
      </c>
      <c r="Q211" s="25">
        <v>0.007911463521002037</v>
      </c>
      <c r="R211" s="25">
        <v>0.020226967957920717</v>
      </c>
      <c r="S211" s="26">
        <f>+Q211/R211</f>
        <v>0.3911344269423224</v>
      </c>
      <c r="T211" s="26">
        <f>+IF(S211&lt;0.7,0.7,IF(S211&gt;1.3,1.3,S211))</f>
        <v>0.7</v>
      </c>
      <c r="U211" s="26">
        <v>1.095719266993676</v>
      </c>
      <c r="V211" s="27">
        <f>+O211/N211*(C211-19600000)</f>
        <v>18466727.16554993</v>
      </c>
      <c r="W211" s="27">
        <f>+V211*(T211-1)</f>
        <v>-5540018.149664979</v>
      </c>
      <c r="X211" s="27">
        <f>+(U211-1)*(V211+W211)</f>
        <v>1237335.1116410496</v>
      </c>
      <c r="Y211" s="27">
        <v>19600000</v>
      </c>
      <c r="Z211" s="27">
        <v>8900143</v>
      </c>
      <c r="AA211" s="54">
        <f>SUM(V211:Z211)</f>
        <v>42664187.127526</v>
      </c>
    </row>
    <row r="212" spans="1:27" ht="12.75">
      <c r="A212" s="18" t="s">
        <v>237</v>
      </c>
      <c r="B212" s="19" t="s">
        <v>208</v>
      </c>
      <c r="C212" s="11">
        <v>46267963.0185096</v>
      </c>
      <c r="D212" s="12">
        <v>9535.702087785807</v>
      </c>
      <c r="E212" s="10">
        <v>3.219652034679637</v>
      </c>
      <c r="F212" s="12">
        <f>+D212*E212</f>
        <v>30701.642629038433</v>
      </c>
      <c r="G212" s="13">
        <v>0</v>
      </c>
      <c r="H212" s="13">
        <v>56.69597158700284</v>
      </c>
      <c r="I212" s="13">
        <v>7.434788840053507</v>
      </c>
      <c r="J212" s="13">
        <f>+IF(I212&gt;10,10,I212)</f>
        <v>7.434788840053507</v>
      </c>
      <c r="K212" s="13">
        <f>-2.211-(0.131*G212)+(0.152*H212)+(0.392*J212)</f>
        <v>9.321224906525405</v>
      </c>
      <c r="L212" s="12">
        <f>+K212/100*F212</f>
        <v>2861.7691594503517</v>
      </c>
      <c r="M212" s="12">
        <v>34570.06881442001</v>
      </c>
      <c r="N212" s="12">
        <v>26855.817946737567</v>
      </c>
      <c r="O212" s="12">
        <f>+N212/M212*L212</f>
        <v>2223.170337448929</v>
      </c>
      <c r="P212" s="14">
        <f>+O212/F212</f>
        <v>0.07241209743436317</v>
      </c>
      <c r="Q212" s="15">
        <v>0.08445432810681458</v>
      </c>
      <c r="R212" s="15">
        <v>0.031608529503406146</v>
      </c>
      <c r="S212" s="16">
        <f>+Q212/R212</f>
        <v>2.671884122218142</v>
      </c>
      <c r="T212" s="16">
        <f>+IF(S212&lt;0.7,0.7,IF(S212&gt;1.3,1.3,S212))</f>
        <v>1.3</v>
      </c>
      <c r="U212" s="16">
        <v>1.0857671286667032</v>
      </c>
      <c r="V212" s="17">
        <f>+O212/N212*(C212-19600000)</f>
        <v>2207619.386626716</v>
      </c>
      <c r="W212" s="17">
        <f>+V212*(T212-1)</f>
        <v>662285.8159880148</v>
      </c>
      <c r="X212" s="17">
        <f>+(U212-1)*(V212+W212)</f>
        <v>246143.52877389858</v>
      </c>
      <c r="Y212" s="17">
        <v>0</v>
      </c>
      <c r="Z212" s="17">
        <v>0</v>
      </c>
      <c r="AA212" s="53">
        <f>SUM(V212:Z212)</f>
        <v>3116048.7313886294</v>
      </c>
    </row>
    <row r="213" spans="1:27" ht="12.75">
      <c r="A213" s="28" t="s">
        <v>237</v>
      </c>
      <c r="B213" s="29" t="s">
        <v>238</v>
      </c>
      <c r="C213" s="21">
        <v>46267963.0185096</v>
      </c>
      <c r="D213" s="22">
        <v>140484.0968441029</v>
      </c>
      <c r="E213" s="20">
        <v>3.219652034679637</v>
      </c>
      <c r="F213" s="22">
        <f>+D213*E213</f>
        <v>452309.908244247</v>
      </c>
      <c r="G213" s="23">
        <v>0</v>
      </c>
      <c r="H213" s="23">
        <v>36.30388858026352</v>
      </c>
      <c r="I213" s="23">
        <v>8.467939224949674</v>
      </c>
      <c r="J213" s="23">
        <f>+IF(I213&gt;10,10,I213)</f>
        <v>8.467939224949674</v>
      </c>
      <c r="K213" s="23">
        <f>-2.211-(0.131*G213)+(0.152*H213)+(0.392*J213)</f>
        <v>6.626623240380328</v>
      </c>
      <c r="L213" s="22">
        <f>+K213/100*F213</f>
        <v>29972.87349825621</v>
      </c>
      <c r="M213" s="22">
        <v>34570.06881442001</v>
      </c>
      <c r="N213" s="22">
        <v>26855.817946737567</v>
      </c>
      <c r="O213" s="22">
        <f>+N213/M213*L213</f>
        <v>23284.47878802027</v>
      </c>
      <c r="P213" s="24">
        <f>+O213/F213</f>
        <v>0.05147903763241611</v>
      </c>
      <c r="Q213" s="25">
        <v>0.027815493532241345</v>
      </c>
      <c r="R213" s="25">
        <v>0.031608529503406146</v>
      </c>
      <c r="S213" s="26">
        <f>+Q213/R213</f>
        <v>0.879999606727796</v>
      </c>
      <c r="T213" s="26">
        <f>+IF(S213&lt;0.7,0.7,IF(S213&gt;1.3,1.3,S213))</f>
        <v>0.879999606727796</v>
      </c>
      <c r="U213" s="26">
        <v>1.0857671286667032</v>
      </c>
      <c r="V213" s="27">
        <f>+O213/N213*(C213-19600000)</f>
        <v>23121605.175299767</v>
      </c>
      <c r="W213" s="27">
        <f>+V213*(T213-1)</f>
        <v>-2774601.7141206</v>
      </c>
      <c r="X213" s="27">
        <f>+(U213-1)*(V213+W213)</f>
        <v>1745104.0638368092</v>
      </c>
      <c r="Y213" s="27">
        <v>19600000.000000004</v>
      </c>
      <c r="Z213" s="27">
        <v>1459807</v>
      </c>
      <c r="AA213" s="54">
        <f>SUM(V213:Z213)</f>
        <v>43151914.52501598</v>
      </c>
    </row>
    <row r="214" spans="1:27" ht="12.75">
      <c r="A214" s="18" t="s">
        <v>239</v>
      </c>
      <c r="B214" s="19" t="s">
        <v>240</v>
      </c>
      <c r="C214" s="11">
        <v>19600000</v>
      </c>
      <c r="D214" s="12">
        <v>51726.639251286775</v>
      </c>
      <c r="E214" s="10">
        <v>2.7702116762593207</v>
      </c>
      <c r="F214" s="12">
        <f>+D214*E214</f>
        <v>143293.7400275683</v>
      </c>
      <c r="G214" s="13">
        <v>0</v>
      </c>
      <c r="H214" s="13">
        <v>20.364139906415467</v>
      </c>
      <c r="I214" s="13">
        <v>4.306341783171279</v>
      </c>
      <c r="J214" s="13">
        <f>+IF(I214&gt;10,10,I214)</f>
        <v>4.306341783171279</v>
      </c>
      <c r="K214" s="13">
        <f>-2.211-(0.131*G214)+(0.152*H214)+(0.392*J214)</f>
        <v>2.5724352447782923</v>
      </c>
      <c r="L214" s="12">
        <f>+K214/100*F214</f>
        <v>3686.1386720301466</v>
      </c>
      <c r="M214" s="12">
        <v>4575.725450171238</v>
      </c>
      <c r="N214" s="12">
        <v>3425.0602386406217</v>
      </c>
      <c r="O214" s="12">
        <f>+N214/M214*L214</f>
        <v>2759.1793120396947</v>
      </c>
      <c r="P214" s="14">
        <f>+O214/F214</f>
        <v>0.019255407190215398</v>
      </c>
      <c r="Q214" s="15">
        <v>0.007066865033486669</v>
      </c>
      <c r="R214" s="15">
        <v>0.0058983148090146105</v>
      </c>
      <c r="S214" s="16">
        <f>+Q214/R214</f>
        <v>1.198115947064426</v>
      </c>
      <c r="T214" s="16">
        <f>+IF(S214&lt;0.7,0.7,IF(S214&gt;1.3,1.3,S214))</f>
        <v>1.198115947064426</v>
      </c>
      <c r="U214" s="16">
        <v>0.8922302513975716</v>
      </c>
      <c r="V214" s="17">
        <f>+O214/N214*(C214-19600000)</f>
        <v>0</v>
      </c>
      <c r="W214" s="17">
        <f>+V214*(T214-1)</f>
        <v>0</v>
      </c>
      <c r="X214" s="17">
        <f>+(U214-1)*(V214+W214)</f>
        <v>0</v>
      </c>
      <c r="Y214" s="17">
        <v>19600000</v>
      </c>
      <c r="Z214" s="17">
        <v>0</v>
      </c>
      <c r="AA214" s="53">
        <f>SUM(V214:Z214)</f>
        <v>19600000</v>
      </c>
    </row>
    <row r="215" spans="1:27" ht="12.75">
      <c r="A215" s="28" t="s">
        <v>241</v>
      </c>
      <c r="B215" s="29" t="s">
        <v>242</v>
      </c>
      <c r="C215" s="21">
        <v>57734780.56662598</v>
      </c>
      <c r="D215" s="22">
        <v>76501.30577414676</v>
      </c>
      <c r="E215" s="20">
        <v>2.443001767484835</v>
      </c>
      <c r="F215" s="22">
        <f>+D215*E215</f>
        <v>186892.82522113837</v>
      </c>
      <c r="G215" s="23">
        <v>0</v>
      </c>
      <c r="H215" s="23">
        <v>23.338915433956956</v>
      </c>
      <c r="I215" s="23">
        <v>5.631314445658894</v>
      </c>
      <c r="J215" s="23">
        <f>+IF(I215&gt;10,10,I215)</f>
        <v>5.631314445658894</v>
      </c>
      <c r="K215" s="23">
        <f>-2.211-(0.131*G215)+(0.152*H215)+(0.392*J215)</f>
        <v>3.5439904086597442</v>
      </c>
      <c r="L215" s="22">
        <f>+K215/100*F215</f>
        <v>6623.463800310364</v>
      </c>
      <c r="M215" s="22">
        <v>70676.78509647514</v>
      </c>
      <c r="N215" s="22">
        <v>64670.339362394276</v>
      </c>
      <c r="O215" s="22">
        <f>+N215/M215*L215</f>
        <v>6060.570682946465</v>
      </c>
      <c r="P215" s="24">
        <f>+O215/F215</f>
        <v>0.03242805429141209</v>
      </c>
      <c r="Q215" s="25">
        <v>0.0134766620076394</v>
      </c>
      <c r="R215" s="25">
        <v>0.008583783760703373</v>
      </c>
      <c r="S215" s="26">
        <f>+Q215/R215</f>
        <v>1.5700141549855509</v>
      </c>
      <c r="T215" s="26">
        <f>+IF(S215&lt;0.7,0.7,IF(S215&gt;1.3,1.3,S215))</f>
        <v>1.3</v>
      </c>
      <c r="U215" s="26">
        <v>1.1691465262711291</v>
      </c>
      <c r="V215" s="27">
        <f>+O215/N215*(C215-19600000)</f>
        <v>3573794.9635236515</v>
      </c>
      <c r="W215" s="27">
        <f>+V215*(T215-1)</f>
        <v>1072138.4890570955</v>
      </c>
      <c r="X215" s="27">
        <f>+(U215-1)*(V215+W215)</f>
        <v>785843.5047908671</v>
      </c>
      <c r="Y215" s="27">
        <v>0</v>
      </c>
      <c r="Z215" s="27">
        <v>0</v>
      </c>
      <c r="AA215" s="54">
        <f>SUM(V215:Z215)</f>
        <v>5431776.957371614</v>
      </c>
    </row>
    <row r="216" spans="1:27" ht="12.75">
      <c r="A216" s="18" t="s">
        <v>241</v>
      </c>
      <c r="B216" s="19" t="s">
        <v>243</v>
      </c>
      <c r="C216" s="11">
        <v>57734780.56662598</v>
      </c>
      <c r="D216" s="12">
        <v>479824.1094021829</v>
      </c>
      <c r="E216" s="10">
        <v>2.443001767484835</v>
      </c>
      <c r="F216" s="12">
        <f>+D216*E216</f>
        <v>1172211.1473513697</v>
      </c>
      <c r="G216" s="13">
        <v>-0.021495059702400916</v>
      </c>
      <c r="H216" s="13">
        <v>23.058584351007635</v>
      </c>
      <c r="I216" s="13">
        <v>6.472725441566226</v>
      </c>
      <c r="J216" s="13">
        <f>+IF(I216&gt;10,10,I216)</f>
        <v>6.472725441566226</v>
      </c>
      <c r="K216" s="13">
        <f>-2.211-(0.131*G216)+(0.152*H216)+(0.392*J216)</f>
        <v>3.8340290472681358</v>
      </c>
      <c r="L216" s="12">
        <f>+K216/100*F216</f>
        <v>44942.915884766604</v>
      </c>
      <c r="M216" s="12">
        <v>70676.78509647514</v>
      </c>
      <c r="N216" s="12">
        <v>64670.339362394276</v>
      </c>
      <c r="O216" s="12">
        <f>+N216/M216*L216</f>
        <v>41123.45543499192</v>
      </c>
      <c r="P216" s="14">
        <f>+O216/F216</f>
        <v>0.03508195219599391</v>
      </c>
      <c r="Q216" s="15">
        <v>0.004131184473477591</v>
      </c>
      <c r="R216" s="15">
        <v>0.008583783760703373</v>
      </c>
      <c r="S216" s="16">
        <f>+Q216/R216</f>
        <v>0.4812777894511025</v>
      </c>
      <c r="T216" s="16">
        <f>+IF(S216&lt;0.7,0.7,IF(S216&gt;1.3,1.3,S216))</f>
        <v>0.7</v>
      </c>
      <c r="U216" s="16">
        <v>1.1691465262711291</v>
      </c>
      <c r="V216" s="17">
        <f>+O216/N216*(C216-19600000)</f>
        <v>24249663.209077973</v>
      </c>
      <c r="W216" s="17">
        <f>+V216*(T216-1)</f>
        <v>-7274898.962723393</v>
      </c>
      <c r="X216" s="17">
        <f>+(U216-1)*(V216+W216)</f>
        <v>2871222.406542239</v>
      </c>
      <c r="Y216" s="17">
        <v>19600000.000000004</v>
      </c>
      <c r="Z216" s="17">
        <v>12857017</v>
      </c>
      <c r="AA216" s="53">
        <f>SUM(V216:Z216)</f>
        <v>52303003.65289682</v>
      </c>
    </row>
    <row r="217" spans="1:27" ht="12.75">
      <c r="A217" s="28" t="s">
        <v>244</v>
      </c>
      <c r="B217" s="29" t="s">
        <v>245</v>
      </c>
      <c r="C217" s="21">
        <v>19600000</v>
      </c>
      <c r="D217" s="22">
        <v>22700.850342730988</v>
      </c>
      <c r="E217" s="20">
        <v>2.78680519137391</v>
      </c>
      <c r="F217" s="22">
        <f>+D217*E217</f>
        <v>63262.84758372491</v>
      </c>
      <c r="G217" s="23">
        <v>0</v>
      </c>
      <c r="H217" s="23">
        <v>20.24963124512014</v>
      </c>
      <c r="I217" s="23">
        <v>3.9811669332910125</v>
      </c>
      <c r="J217" s="23">
        <f>+IF(I217&gt;10,10,I217)</f>
        <v>3.9811669332910125</v>
      </c>
      <c r="K217" s="23">
        <f>-2.211-(0.131*G217)+(0.152*H217)+(0.392*J217)</f>
        <v>2.427561387108338</v>
      </c>
      <c r="L217" s="22">
        <f>+K217/100*F217</f>
        <v>1535.7444603277063</v>
      </c>
      <c r="M217" s="22">
        <v>2077.6543832114667</v>
      </c>
      <c r="N217" s="22">
        <v>1620.3226292473623</v>
      </c>
      <c r="O217" s="22">
        <f>+N217/M217*L217</f>
        <v>1197.697519817466</v>
      </c>
      <c r="P217" s="24">
        <f>+O217/F217</f>
        <v>0.018932083609299738</v>
      </c>
      <c r="Q217" s="25">
        <v>0.0010959122369837372</v>
      </c>
      <c r="R217" s="25">
        <v>0.0006785280410854837</v>
      </c>
      <c r="S217" s="26">
        <f>+Q217/R217</f>
        <v>1.6151318304112205</v>
      </c>
      <c r="T217" s="26">
        <f>+IF(S217&lt;0.7,0.7,IF(S217&gt;1.3,1.3,S217))</f>
        <v>1.3</v>
      </c>
      <c r="U217" s="26">
        <v>0.8745055283139958</v>
      </c>
      <c r="V217" s="27">
        <f>+O217/N217*(C217-19600000)</f>
        <v>0</v>
      </c>
      <c r="W217" s="27">
        <f>+V217*(T217-1)</f>
        <v>0</v>
      </c>
      <c r="X217" s="27">
        <f>+(U217-1)*(V217+W217)</f>
        <v>0</v>
      </c>
      <c r="Y217" s="27">
        <v>19600000</v>
      </c>
      <c r="Z217" s="27">
        <v>0</v>
      </c>
      <c r="AA217" s="54">
        <f>SUM(V217:Z217)</f>
        <v>19600000</v>
      </c>
    </row>
    <row r="218" spans="1:27" ht="12.75">
      <c r="A218" s="18" t="s">
        <v>246</v>
      </c>
      <c r="B218" s="19" t="s">
        <v>247</v>
      </c>
      <c r="C218" s="11">
        <v>19600000</v>
      </c>
      <c r="D218" s="12">
        <v>81513.71751190885</v>
      </c>
      <c r="E218" s="10">
        <v>2.4476794404835216</v>
      </c>
      <c r="F218" s="12">
        <f>+D218*E218</f>
        <v>199519.4504712809</v>
      </c>
      <c r="G218" s="13">
        <v>0</v>
      </c>
      <c r="H218" s="13">
        <v>23.55012338282903</v>
      </c>
      <c r="I218" s="13">
        <v>3.3651509107108013</v>
      </c>
      <c r="J218" s="13">
        <f>+IF(I218&gt;10,10,I218)</f>
        <v>3.3651509107108013</v>
      </c>
      <c r="K218" s="13">
        <f>-2.211-(0.131*G218)+(0.152*H218)+(0.392*J218)</f>
        <v>2.6877579111886467</v>
      </c>
      <c r="L218" s="12">
        <f>+K218/100*F218</f>
        <v>5362.599814401966</v>
      </c>
      <c r="M218" s="12">
        <v>9245.626250561963</v>
      </c>
      <c r="N218" s="12">
        <v>11949.468858716224</v>
      </c>
      <c r="O218" s="12">
        <f>+N218/M218*L218</f>
        <v>6930.868472004133</v>
      </c>
      <c r="P218" s="14">
        <f>+O218/F218</f>
        <v>0.03473780854765221</v>
      </c>
      <c r="Q218" s="15">
        <v>0.008537047451906013</v>
      </c>
      <c r="R218" s="15">
        <v>0.010896674541886628</v>
      </c>
      <c r="S218" s="16">
        <f>+Q218/R218</f>
        <v>0.7834543850134966</v>
      </c>
      <c r="T218" s="16">
        <f>+IF(S218&lt;0.7,0.7,IF(S218&gt;1.3,1.3,S218))</f>
        <v>0.7834543850134966</v>
      </c>
      <c r="U218" s="16">
        <v>1.0669146562195146</v>
      </c>
      <c r="V218" s="17">
        <f>+O218/N218*(C218-19600000)</f>
        <v>0</v>
      </c>
      <c r="W218" s="17">
        <f>+V218*(T218-1)</f>
        <v>0</v>
      </c>
      <c r="X218" s="17">
        <f>+(U218-1)*(V218+W218)</f>
        <v>0</v>
      </c>
      <c r="Y218" s="17">
        <v>19600000</v>
      </c>
      <c r="Z218" s="17">
        <v>0</v>
      </c>
      <c r="AA218" s="53">
        <f>SUM(V218:Z218)</f>
        <v>19600000</v>
      </c>
    </row>
    <row r="219" spans="1:27" ht="12.75">
      <c r="A219" s="28" t="s">
        <v>248</v>
      </c>
      <c r="B219" s="29" t="s">
        <v>249</v>
      </c>
      <c r="C219" s="21">
        <v>19600000</v>
      </c>
      <c r="D219" s="22">
        <v>132598.31683168293</v>
      </c>
      <c r="E219" s="20">
        <v>1.7863186148509185</v>
      </c>
      <c r="F219" s="22">
        <f>+D219*E219</f>
        <v>236862.84165433506</v>
      </c>
      <c r="G219" s="23">
        <v>-1.3569997846349144</v>
      </c>
      <c r="H219" s="23">
        <v>19.623335720253927</v>
      </c>
      <c r="I219" s="23">
        <v>3.971689691970761</v>
      </c>
      <c r="J219" s="23">
        <f>+IF(I219&gt;10,10,I219)</f>
        <v>3.971689691970761</v>
      </c>
      <c r="K219" s="23">
        <f>-2.211-(0.131*G219)+(0.152*H219)+(0.392*J219)</f>
        <v>2.506416360518309</v>
      </c>
      <c r="L219" s="22">
        <f>+K219/100*F219</f>
        <v>5936.769015212831</v>
      </c>
      <c r="M219" s="22">
        <v>7675.365660839884</v>
      </c>
      <c r="N219" s="22">
        <v>10726.13941511377</v>
      </c>
      <c r="O219" s="22">
        <f>+N219/M219*L219</f>
        <v>8296.492303603476</v>
      </c>
      <c r="P219" s="24">
        <f>+O219/F219</f>
        <v>0.0350265674668842</v>
      </c>
      <c r="Q219" s="25">
        <v>0.0026464352766749142</v>
      </c>
      <c r="R219" s="25">
        <v>0.0020895770237464514</v>
      </c>
      <c r="S219" s="26">
        <f>+Q219/R219</f>
        <v>1.2664932886417648</v>
      </c>
      <c r="T219" s="26">
        <f>+IF(S219&lt;0.7,0.7,IF(S219&gt;1.3,1.3,S219))</f>
        <v>1.2664932886417648</v>
      </c>
      <c r="U219" s="26">
        <v>0.878600874655639</v>
      </c>
      <c r="V219" s="27">
        <f>+O219/N219*(C219-19600000)</f>
        <v>0</v>
      </c>
      <c r="W219" s="27">
        <f>+V219*(T219-1)</f>
        <v>0</v>
      </c>
      <c r="X219" s="27">
        <f>+(U219-1)*(V219+W219)</f>
        <v>0</v>
      </c>
      <c r="Y219" s="27">
        <v>19600000</v>
      </c>
      <c r="Z219" s="27">
        <v>0</v>
      </c>
      <c r="AA219" s="54">
        <f>SUM(V219:Z219)</f>
        <v>19600000</v>
      </c>
    </row>
    <row r="220" spans="1:27" ht="12.75">
      <c r="A220" s="18" t="s">
        <v>250</v>
      </c>
      <c r="B220" s="19" t="s">
        <v>254</v>
      </c>
      <c r="C220" s="11">
        <v>63995490.30494852</v>
      </c>
      <c r="D220" s="12">
        <v>94504</v>
      </c>
      <c r="E220" s="10">
        <v>1.667904707771576</v>
      </c>
      <c r="F220" s="12">
        <f>+D220*E220</f>
        <v>157623.666503245</v>
      </c>
      <c r="G220" s="13">
        <v>-1.654983016549824</v>
      </c>
      <c r="H220" s="13">
        <v>16.04164903072887</v>
      </c>
      <c r="I220" s="13">
        <v>4.550609058053335</v>
      </c>
      <c r="J220" s="13">
        <f>+IF(I220&gt;10,10,I220)</f>
        <v>4.550609058053335</v>
      </c>
      <c r="K220" s="13">
        <f>-2.211-(0.131*G220)+(0.152*H220)+(0.392*J220)</f>
        <v>2.2279721785957225</v>
      </c>
      <c r="L220" s="12">
        <f>+K220/100*F220</f>
        <v>3511.811436574804</v>
      </c>
      <c r="M220" s="12">
        <v>61640.62874701024</v>
      </c>
      <c r="N220" s="12">
        <v>68557.51834868395</v>
      </c>
      <c r="O220" s="12">
        <f>+N220/M220*L220</f>
        <v>3905.8828875390554</v>
      </c>
      <c r="P220" s="14">
        <f>+O220/F220</f>
        <v>0.02477979972289659</v>
      </c>
      <c r="Q220" s="15">
        <v>0.0002740556741186485</v>
      </c>
      <c r="R220" s="15">
        <v>0.005060086096987322</v>
      </c>
      <c r="S220" s="16">
        <f>+Q220/R220</f>
        <v>0.05416027886992199</v>
      </c>
      <c r="T220" s="16">
        <f>+IF(S220&lt;0.7,0.7,IF(S220&gt;1.3,1.3,S220))</f>
        <v>0.7</v>
      </c>
      <c r="U220" s="16">
        <v>1.1839423092005548</v>
      </c>
      <c r="V220" s="17">
        <f>+O220/N220*(C220-19600000)</f>
        <v>2529315.384259868</v>
      </c>
      <c r="W220" s="17">
        <f>+V220*(T220-1)</f>
        <v>-758794.6152779605</v>
      </c>
      <c r="X220" s="17">
        <f>+(U220-1)*(V220+W220)</f>
        <v>325673.678734074</v>
      </c>
      <c r="Y220" s="17">
        <v>0</v>
      </c>
      <c r="Z220" s="17">
        <v>0</v>
      </c>
      <c r="AA220" s="53">
        <f>SUM(V220:Z220)</f>
        <v>2096194.4477159814</v>
      </c>
    </row>
    <row r="221" spans="1:27" ht="12.75">
      <c r="A221" s="28" t="s">
        <v>250</v>
      </c>
      <c r="B221" s="29" t="s">
        <v>251</v>
      </c>
      <c r="C221" s="21">
        <v>63995490.30494852</v>
      </c>
      <c r="D221" s="22">
        <v>21820</v>
      </c>
      <c r="E221" s="20">
        <v>1.667904707771576</v>
      </c>
      <c r="F221" s="22">
        <f>+D221*E221</f>
        <v>36393.68072357579</v>
      </c>
      <c r="G221" s="23">
        <v>-1.6549830165498234</v>
      </c>
      <c r="H221" s="23">
        <v>30.944087992667292</v>
      </c>
      <c r="I221" s="23">
        <v>6.922462169252422</v>
      </c>
      <c r="J221" s="23">
        <f>+IF(I221&gt;10,10,I221)</f>
        <v>6.922462169252422</v>
      </c>
      <c r="K221" s="23">
        <f>-2.211-(0.131*G221)+(0.152*H221)+(0.392*J221)</f>
        <v>5.4229093204004055</v>
      </c>
      <c r="L221" s="22">
        <f>+K221/100*F221</f>
        <v>1973.5963039955573</v>
      </c>
      <c r="M221" s="22">
        <v>61640.62874701024</v>
      </c>
      <c r="N221" s="22">
        <v>68557.51834868395</v>
      </c>
      <c r="O221" s="22">
        <f>+N221/M221*L221</f>
        <v>2195.059777527544</v>
      </c>
      <c r="P221" s="24">
        <f>+O221/F221</f>
        <v>0.06031431099810651</v>
      </c>
      <c r="Q221" s="25">
        <v>0.006474827780195519</v>
      </c>
      <c r="R221" s="25">
        <v>0.005060086096987322</v>
      </c>
      <c r="S221" s="26">
        <f>+Q221/R221</f>
        <v>1.2795884607675958</v>
      </c>
      <c r="T221" s="26">
        <f>+IF(S221&lt;0.7,0.7,IF(S221&gt;1.3,1.3,S221))</f>
        <v>1.2795884607675958</v>
      </c>
      <c r="U221" s="26">
        <v>1.1839423092005548</v>
      </c>
      <c r="V221" s="27">
        <f>+O221/N221*(C221-19600000)</f>
        <v>1421445.1954980548</v>
      </c>
      <c r="W221" s="27">
        <f>+V221*(T221-1)</f>
        <v>397419.67427479546</v>
      </c>
      <c r="X221" s="27">
        <f>+(U221-1)*(V221+W221)</f>
        <v>334566.2042697844</v>
      </c>
      <c r="Y221" s="27">
        <v>0</v>
      </c>
      <c r="Z221" s="27">
        <v>0</v>
      </c>
      <c r="AA221" s="54">
        <f>SUM(V221:Z221)</f>
        <v>2153431.0740426346</v>
      </c>
    </row>
    <row r="222" spans="1:27" ht="12.75">
      <c r="A222" s="18" t="s">
        <v>250</v>
      </c>
      <c r="B222" s="19" t="s">
        <v>252</v>
      </c>
      <c r="C222" s="11">
        <v>63995490.30494852</v>
      </c>
      <c r="D222" s="12">
        <v>19318</v>
      </c>
      <c r="E222" s="10">
        <v>1.667904707771576</v>
      </c>
      <c r="F222" s="12">
        <f>+D222*E222</f>
        <v>32220.583144731307</v>
      </c>
      <c r="G222" s="13">
        <v>-2.8607806469581925</v>
      </c>
      <c r="H222" s="13">
        <v>49.67387928356974</v>
      </c>
      <c r="I222" s="13">
        <v>9.75553313400784</v>
      </c>
      <c r="J222" s="13">
        <f>+IF(I222&gt;10,10,I222)</f>
        <v>9.75553313400784</v>
      </c>
      <c r="K222" s="13">
        <f>-2.211-(0.131*G222)+(0.152*H222)+(0.392*J222)</f>
        <v>9.538360904385197</v>
      </c>
      <c r="L222" s="12">
        <f>+K222/100*F222</f>
        <v>3073.3155058419775</v>
      </c>
      <c r="M222" s="12">
        <v>61640.62874701024</v>
      </c>
      <c r="N222" s="12">
        <v>68557.51834868395</v>
      </c>
      <c r="O222" s="12">
        <f>+N222/M222*L222</f>
        <v>3418.181943727753</v>
      </c>
      <c r="P222" s="14">
        <f>+O222/F222</f>
        <v>0.10608690501887122</v>
      </c>
      <c r="Q222" s="15">
        <v>0.02976429552901385</v>
      </c>
      <c r="R222" s="15">
        <v>0.005060086096987322</v>
      </c>
      <c r="S222" s="16">
        <f>+Q222/R222</f>
        <v>5.882171757262181</v>
      </c>
      <c r="T222" s="16">
        <f>+IF(S222&lt;0.7,0.7,IF(S222&gt;1.3,1.3,S222))</f>
        <v>1.3</v>
      </c>
      <c r="U222" s="16">
        <v>1.1839423092005548</v>
      </c>
      <c r="V222" s="17">
        <f>+O222/N222*(C222-19600000)</f>
        <v>2213497.0313759707</v>
      </c>
      <c r="W222" s="17">
        <f>+V222*(T222-1)</f>
        <v>664049.1094127913</v>
      </c>
      <c r="X222" s="17">
        <f>+(U222-1)*(V222+W222)</f>
        <v>529302.4819678295</v>
      </c>
      <c r="Y222" s="17">
        <v>0</v>
      </c>
      <c r="Z222" s="17">
        <v>0</v>
      </c>
      <c r="AA222" s="53">
        <f>SUM(V222:Z222)</f>
        <v>3406848.6227565915</v>
      </c>
    </row>
    <row r="223" spans="1:27" ht="12.75">
      <c r="A223" s="28" t="s">
        <v>250</v>
      </c>
      <c r="B223" s="29" t="s">
        <v>253</v>
      </c>
      <c r="C223" s="21">
        <v>63995490.30494852</v>
      </c>
      <c r="D223" s="22">
        <v>13523</v>
      </c>
      <c r="E223" s="20">
        <v>1.667904707771576</v>
      </c>
      <c r="F223" s="22">
        <f>+D223*E223</f>
        <v>22555.075363195025</v>
      </c>
      <c r="G223" s="23">
        <v>-1.654983016549825</v>
      </c>
      <c r="H223" s="23">
        <v>46.97182577830361</v>
      </c>
      <c r="I223" s="23">
        <v>10.33527939949959</v>
      </c>
      <c r="J223" s="23">
        <f>+IF(I223&gt;10,10,I223)</f>
        <v>10</v>
      </c>
      <c r="K223" s="23">
        <f>-2.211-(0.131*G223)+(0.152*H223)+(0.392*J223)</f>
        <v>9.065520293470176</v>
      </c>
      <c r="L223" s="22">
        <f>+K223/100*F223</f>
        <v>2044.7349342579369</v>
      </c>
      <c r="M223" s="22">
        <v>61640.62874701024</v>
      </c>
      <c r="N223" s="22">
        <v>68557.51834868395</v>
      </c>
      <c r="O223" s="22">
        <f>+N223/M223*L223</f>
        <v>2274.1810981346102</v>
      </c>
      <c r="P223" s="24">
        <f>+O223/F223</f>
        <v>0.10082790952876083</v>
      </c>
      <c r="Q223" s="25">
        <v>0.02572577662721893</v>
      </c>
      <c r="R223" s="25">
        <v>0.005060086096987322</v>
      </c>
      <c r="S223" s="26">
        <f>+Q223/R223</f>
        <v>5.08405907214416</v>
      </c>
      <c r="T223" s="26">
        <f>+IF(S223&lt;0.7,0.7,IF(S223&gt;1.3,1.3,S223))</f>
        <v>1.3</v>
      </c>
      <c r="U223" s="26">
        <v>1.1839423092005548</v>
      </c>
      <c r="V223" s="27">
        <f>+O223/N223*(C223-19600000)</f>
        <v>1472681.4407200664</v>
      </c>
      <c r="W223" s="27">
        <f>+V223*(T223-1)</f>
        <v>441804.43221602</v>
      </c>
      <c r="X223" s="27">
        <f>+(U223-1)*(V223+W223)</f>
        <v>352154.9523997036</v>
      </c>
      <c r="Y223" s="27">
        <v>0</v>
      </c>
      <c r="Z223" s="27">
        <v>0</v>
      </c>
      <c r="AA223" s="54">
        <f>SUM(V223:Z223)</f>
        <v>2266640.82533579</v>
      </c>
    </row>
    <row r="224" spans="1:27" ht="12.75">
      <c r="A224" s="18" t="s">
        <v>250</v>
      </c>
      <c r="B224" s="19" t="s">
        <v>255</v>
      </c>
      <c r="C224" s="11">
        <v>63995490.30494852</v>
      </c>
      <c r="D224" s="12">
        <v>42928</v>
      </c>
      <c r="E224" s="10">
        <v>1.667904707771576</v>
      </c>
      <c r="F224" s="12">
        <f>+D224*E224</f>
        <v>71599.81329521822</v>
      </c>
      <c r="G224" s="13">
        <v>-2.860780646958193</v>
      </c>
      <c r="H224" s="13">
        <v>25.759411106969804</v>
      </c>
      <c r="I224" s="13">
        <v>5.7359173636968155</v>
      </c>
      <c r="J224" s="13">
        <f>+IF(I224&gt;10,10,I224)</f>
        <v>5.7359173636968155</v>
      </c>
      <c r="K224" s="13">
        <f>-2.211-(0.131*G224)+(0.152*H224)+(0.392*J224)</f>
        <v>4.3276723595800854</v>
      </c>
      <c r="L224" s="12">
        <f>+K224/100*F224</f>
        <v>3098.6053294881062</v>
      </c>
      <c r="M224" s="12">
        <v>61640.62874701024</v>
      </c>
      <c r="N224" s="12">
        <v>68557.51834868395</v>
      </c>
      <c r="O224" s="12">
        <f>+N224/M224*L224</f>
        <v>3446.309618345909</v>
      </c>
      <c r="P224" s="14">
        <f>+O224/F224</f>
        <v>0.04813294141056189</v>
      </c>
      <c r="Q224" s="15">
        <v>0.004982596112479953</v>
      </c>
      <c r="R224" s="15">
        <v>0.005060086096987322</v>
      </c>
      <c r="S224" s="16">
        <f>+Q224/R224</f>
        <v>0.9846860343831887</v>
      </c>
      <c r="T224" s="16">
        <f>+IF(S224&lt;0.7,0.7,IF(S224&gt;1.3,1.3,S224))</f>
        <v>0.9846860343831887</v>
      </c>
      <c r="U224" s="16">
        <v>1.1839423092005548</v>
      </c>
      <c r="V224" s="17">
        <f>+O224/N224*(C224-19600000)</f>
        <v>2231711.5457850248</v>
      </c>
      <c r="W224" s="17">
        <f>+V224*(T224-1)</f>
        <v>-34176.35387879269</v>
      </c>
      <c r="X224" s="17">
        <f>+(U224-1)*(V224+W224)</f>
        <v>404219.6977487166</v>
      </c>
      <c r="Y224" s="17">
        <v>0</v>
      </c>
      <c r="Z224" s="17">
        <v>0</v>
      </c>
      <c r="AA224" s="53">
        <f>SUM(V224:Z224)</f>
        <v>2601754.8896549484</v>
      </c>
    </row>
    <row r="225" spans="1:27" ht="12.75">
      <c r="A225" s="28" t="s">
        <v>250</v>
      </c>
      <c r="B225" s="29" t="s">
        <v>256</v>
      </c>
      <c r="C225" s="21">
        <v>63995490.30494852</v>
      </c>
      <c r="D225" s="22">
        <v>114475.5835641736</v>
      </c>
      <c r="E225" s="20">
        <v>1.667904707771576</v>
      </c>
      <c r="F225" s="22">
        <f>+D225*E225</f>
        <v>190934.3647515836</v>
      </c>
      <c r="G225" s="23">
        <v>-2.7170515677108114</v>
      </c>
      <c r="H225" s="23">
        <v>18.812838088260136</v>
      </c>
      <c r="I225" s="23">
        <v>4.913397881812174</v>
      </c>
      <c r="J225" s="23">
        <f>+IF(I225&gt;10,10,I225)</f>
        <v>4.913397881812174</v>
      </c>
      <c r="K225" s="23">
        <f>-2.211-(0.131*G225)+(0.152*H225)+(0.392*J225)</f>
        <v>2.9305371144560293</v>
      </c>
      <c r="L225" s="22">
        <f>+K225/100*F225</f>
        <v>5595.402423296007</v>
      </c>
      <c r="M225" s="22">
        <v>61640.62874701024</v>
      </c>
      <c r="N225" s="22">
        <v>68557.51834868395</v>
      </c>
      <c r="O225" s="22">
        <f>+N225/M225*L225</f>
        <v>6223.280198484231</v>
      </c>
      <c r="P225" s="24">
        <f>+O225/F225</f>
        <v>0.03259381938176017</v>
      </c>
      <c r="Q225" s="25">
        <v>0.0031151707682764286</v>
      </c>
      <c r="R225" s="25">
        <v>0.005060086096987322</v>
      </c>
      <c r="S225" s="26">
        <f>+Q225/R225</f>
        <v>0.6156359217150754</v>
      </c>
      <c r="T225" s="26">
        <f>+IF(S225&lt;0.7,0.7,IF(S225&gt;1.3,1.3,S225))</f>
        <v>0.7</v>
      </c>
      <c r="U225" s="26">
        <v>1.1839423092005548</v>
      </c>
      <c r="V225" s="27">
        <f>+O225/N225*(C225-19600000)</f>
        <v>4029982.1576328753</v>
      </c>
      <c r="W225" s="27">
        <f>+V225*(T225-1)</f>
        <v>-1208994.6472898629</v>
      </c>
      <c r="X225" s="27">
        <f>+(U225-1)*(V225+W225)</f>
        <v>518898.9568784176</v>
      </c>
      <c r="Y225" s="27">
        <v>19600000</v>
      </c>
      <c r="Z225" s="27">
        <v>28530734</v>
      </c>
      <c r="AA225" s="54">
        <f>SUM(V225:Z225)</f>
        <v>51470620.46722143</v>
      </c>
    </row>
    <row r="226" spans="1:27" ht="12.75">
      <c r="A226" s="18" t="s">
        <v>257</v>
      </c>
      <c r="B226" s="19" t="s">
        <v>258</v>
      </c>
      <c r="C226" s="11">
        <v>19600000</v>
      </c>
      <c r="D226" s="12">
        <v>71175.36403787616</v>
      </c>
      <c r="E226" s="10">
        <v>2.375548825141202</v>
      </c>
      <c r="F226" s="12">
        <f>+D226*E226</f>
        <v>169080.55241917406</v>
      </c>
      <c r="G226" s="13">
        <v>0</v>
      </c>
      <c r="H226" s="13">
        <v>24.57961996866122</v>
      </c>
      <c r="I226" s="13">
        <v>4.600696576707176</v>
      </c>
      <c r="J226" s="13">
        <f>+IF(I226&gt;10,10,I226)</f>
        <v>4.600696576707176</v>
      </c>
      <c r="K226" s="13">
        <f>-2.211-(0.131*G226)+(0.152*H226)+(0.392*J226)</f>
        <v>3.328575293305718</v>
      </c>
      <c r="L226" s="12">
        <f>+K226/100*F226</f>
        <v>5627.973493609451</v>
      </c>
      <c r="M226" s="12">
        <v>12005.605645101727</v>
      </c>
      <c r="N226" s="12">
        <v>10671.319136720944</v>
      </c>
      <c r="O226" s="12">
        <f>+N226/M226*L226</f>
        <v>5002.488255793769</v>
      </c>
      <c r="P226" s="14">
        <f>+O226/F226</f>
        <v>0.029586420106979004</v>
      </c>
      <c r="Q226" s="15">
        <v>0.02004692114584428</v>
      </c>
      <c r="R226" s="15">
        <v>0.011300094689553548</v>
      </c>
      <c r="S226" s="16">
        <f>+Q226/R226</f>
        <v>1.7740489523841598</v>
      </c>
      <c r="T226" s="16">
        <f>+IF(S226&lt;0.7,0.7,IF(S226&gt;1.3,1.3,S226))</f>
        <v>1.3</v>
      </c>
      <c r="U226" s="16">
        <v>1.0184845019089979</v>
      </c>
      <c r="V226" s="17">
        <f>+O226/N226*(C226-19600000)</f>
        <v>0</v>
      </c>
      <c r="W226" s="17">
        <f>+V226*(T226-1)</f>
        <v>0</v>
      </c>
      <c r="X226" s="17">
        <f>+(U226-1)*(V226+W226)</f>
        <v>0</v>
      </c>
      <c r="Y226" s="17">
        <v>19600000</v>
      </c>
      <c r="Z226" s="17">
        <v>0</v>
      </c>
      <c r="AA226" s="53">
        <f>SUM(V226:Z226)</f>
        <v>19600000</v>
      </c>
    </row>
    <row r="227" spans="1:27" ht="12.75">
      <c r="A227" s="28" t="s">
        <v>259</v>
      </c>
      <c r="B227" s="29" t="s">
        <v>262</v>
      </c>
      <c r="C227" s="21">
        <v>71934352.74415424</v>
      </c>
      <c r="D227" s="22">
        <v>184321.85692539642</v>
      </c>
      <c r="E227" s="20">
        <v>1.2191965251987342</v>
      </c>
      <c r="F227" s="22">
        <f>+D227*E227</f>
        <v>224724.56748162158</v>
      </c>
      <c r="G227" s="23">
        <v>-18.136966991659804</v>
      </c>
      <c r="H227" s="23">
        <v>29.80491419544849</v>
      </c>
      <c r="I227" s="23">
        <v>6.490413577619093</v>
      </c>
      <c r="J227" s="23">
        <f>+IF(I227&gt;10,10,I227)</f>
        <v>6.490413577619093</v>
      </c>
      <c r="K227" s="23">
        <f>-2.211-(0.131*G227)+(0.152*H227)+(0.392*J227)</f>
        <v>7.23953175604229</v>
      </c>
      <c r="L227" s="22">
        <f>+K227/100*F227</f>
        <v>16269.006426460677</v>
      </c>
      <c r="M227" s="22">
        <v>42116.69930390855</v>
      </c>
      <c r="N227" s="22">
        <v>53049.561853832914</v>
      </c>
      <c r="O227" s="22">
        <f>+N227/M227*L227</f>
        <v>20492.19613562728</v>
      </c>
      <c r="P227" s="24">
        <f>+O227/F227</f>
        <v>0.0911880546273748</v>
      </c>
      <c r="Q227" s="25">
        <v>0.010467015563979266</v>
      </c>
      <c r="R227" s="25">
        <v>0.007320715864226167</v>
      </c>
      <c r="S227" s="26">
        <f>+Q227/R227</f>
        <v>1.429780332703252</v>
      </c>
      <c r="T227" s="26">
        <f>+IF(S227&lt;0.7,0.7,IF(S227&gt;1.3,1.3,S227))</f>
        <v>1.3</v>
      </c>
      <c r="U227" s="26">
        <v>0.8686626640466167</v>
      </c>
      <c r="V227" s="27">
        <f>+O227/N227*(C227-19600000)</f>
        <v>20215922.31089891</v>
      </c>
      <c r="W227" s="27">
        <f>+V227*(T227-1)</f>
        <v>6064776.693269675</v>
      </c>
      <c r="X227" s="27">
        <f>+(U227-1)*(V227+W227)</f>
        <v>-3451636.9942002343</v>
      </c>
      <c r="Y227" s="27">
        <v>0</v>
      </c>
      <c r="Z227" s="27">
        <v>0</v>
      </c>
      <c r="AA227" s="54">
        <f>SUM(V227:Z227)</f>
        <v>22829062.00996835</v>
      </c>
    </row>
    <row r="228" spans="1:27" ht="12.75">
      <c r="A228" s="18" t="s">
        <v>259</v>
      </c>
      <c r="B228" s="19" t="s">
        <v>180</v>
      </c>
      <c r="C228" s="11">
        <v>71934352.74415424</v>
      </c>
      <c r="D228" s="12">
        <v>61675.770864877595</v>
      </c>
      <c r="E228" s="10">
        <v>1.2191965251987342</v>
      </c>
      <c r="F228" s="12">
        <f>+D228*E228</f>
        <v>75194.8855274121</v>
      </c>
      <c r="G228" s="13">
        <v>-18.1369669916598</v>
      </c>
      <c r="H228" s="13">
        <v>23.05633213104221</v>
      </c>
      <c r="I228" s="13">
        <v>5.029585798816573</v>
      </c>
      <c r="J228" s="13">
        <f>+IF(I228&gt;10,10,I228)</f>
        <v>5.029585798816573</v>
      </c>
      <c r="K228" s="13">
        <f>-2.211-(0.131*G228)+(0.152*H228)+(0.392*J228)</f>
        <v>5.641102792961947</v>
      </c>
      <c r="L228" s="12">
        <f>+K228/100*F228</f>
        <v>4241.8207876513825</v>
      </c>
      <c r="M228" s="12">
        <v>42116.69930390855</v>
      </c>
      <c r="N228" s="12">
        <v>53049.561853832914</v>
      </c>
      <c r="O228" s="12">
        <f>+N228/M228*L228</f>
        <v>5342.933752325248</v>
      </c>
      <c r="P228" s="14">
        <f>+O228/F228</f>
        <v>0.07105448349113445</v>
      </c>
      <c r="Q228" s="15">
        <v>0.0006091842629786399</v>
      </c>
      <c r="R228" s="15">
        <v>0.007320715864226167</v>
      </c>
      <c r="S228" s="16">
        <f>+Q228/R228</f>
        <v>0.08321375590541832</v>
      </c>
      <c r="T228" s="16">
        <f>+IF(S228&lt;0.7,0.7,IF(S228&gt;1.3,1.3,S228))</f>
        <v>0.7</v>
      </c>
      <c r="U228" s="16">
        <v>0.8686626640466167</v>
      </c>
      <c r="V228" s="17">
        <f>+O228/N228*(C228-19600000)</f>
        <v>5270900.831438898</v>
      </c>
      <c r="W228" s="17">
        <f>+V228*(T228-1)</f>
        <v>-1581270.2494316697</v>
      </c>
      <c r="X228" s="17">
        <f>+(U228-1)*(V228+W228)</f>
        <v>-484586.25129296037</v>
      </c>
      <c r="Y228" s="17">
        <v>0</v>
      </c>
      <c r="Z228" s="17">
        <v>0</v>
      </c>
      <c r="AA228" s="53">
        <f>SUM(V228:Z228)</f>
        <v>3205044.330714268</v>
      </c>
    </row>
    <row r="229" spans="1:27" ht="12.75">
      <c r="A229" s="28" t="s">
        <v>259</v>
      </c>
      <c r="B229" s="29" t="s">
        <v>260</v>
      </c>
      <c r="C229" s="21">
        <v>71934352.74415424</v>
      </c>
      <c r="D229" s="22">
        <v>113106.60171792262</v>
      </c>
      <c r="E229" s="20">
        <v>1.2191965251987342</v>
      </c>
      <c r="F229" s="22">
        <f>+D229*E229</f>
        <v>137899.17579152843</v>
      </c>
      <c r="G229" s="23">
        <v>-18.1369669916598</v>
      </c>
      <c r="H229" s="23">
        <v>32.28725954515258</v>
      </c>
      <c r="I229" s="23">
        <v>6.538408987146468</v>
      </c>
      <c r="J229" s="23">
        <f>+IF(I229&gt;10,10,I229)</f>
        <v>6.538408987146468</v>
      </c>
      <c r="K229" s="23">
        <f>-2.211-(0.131*G229)+(0.152*H229)+(0.392*J229)</f>
        <v>7.635662449732041</v>
      </c>
      <c r="L229" s="22">
        <f>+K229/100*F229</f>
        <v>10529.515584403713</v>
      </c>
      <c r="M229" s="22">
        <v>42116.69930390855</v>
      </c>
      <c r="N229" s="22">
        <v>53049.561853832914</v>
      </c>
      <c r="O229" s="22">
        <f>+N229/M229*L229</f>
        <v>13262.819677654179</v>
      </c>
      <c r="P229" s="24">
        <f>+O229/F229</f>
        <v>0.0961776573465855</v>
      </c>
      <c r="Q229" s="25">
        <v>0.012711135575288229</v>
      </c>
      <c r="R229" s="25">
        <v>0.007320715864226167</v>
      </c>
      <c r="S229" s="26">
        <f>+Q229/R229</f>
        <v>1.7363241260876134</v>
      </c>
      <c r="T229" s="26">
        <f>+IF(S229&lt;0.7,0.7,IF(S229&gt;1.3,1.3,S229))</f>
        <v>1.3</v>
      </c>
      <c r="U229" s="26">
        <v>0.8686626640466166</v>
      </c>
      <c r="V229" s="27">
        <f>+O229/N229*(C229-19600000)</f>
        <v>13084011.61360985</v>
      </c>
      <c r="W229" s="27">
        <f>+V229*(T229-1)</f>
        <v>3925203.484082956</v>
      </c>
      <c r="X229" s="27">
        <f>+(U229-1)*(V229+W229)</f>
        <v>-2233944.9975890405</v>
      </c>
      <c r="Y229" s="27">
        <v>0</v>
      </c>
      <c r="Z229" s="27">
        <v>0</v>
      </c>
      <c r="AA229" s="54">
        <f>SUM(V229:Z229)</f>
        <v>14775270.100103766</v>
      </c>
    </row>
    <row r="230" spans="1:27" ht="12.75">
      <c r="A230" s="18" t="s">
        <v>259</v>
      </c>
      <c r="B230" s="19" t="s">
        <v>261</v>
      </c>
      <c r="C230" s="11">
        <v>71934352.74415424</v>
      </c>
      <c r="D230" s="12">
        <v>45736.77049180329</v>
      </c>
      <c r="E230" s="10">
        <v>1.2191965251987342</v>
      </c>
      <c r="F230" s="12">
        <f>+D230*E230</f>
        <v>55762.11165741857</v>
      </c>
      <c r="G230" s="13">
        <v>-18.136966991659808</v>
      </c>
      <c r="H230" s="13">
        <v>37.848837771954464</v>
      </c>
      <c r="I230" s="13">
        <v>7.195712925070386</v>
      </c>
      <c r="J230" s="13">
        <f>+IF(I230&gt;10,10,I230)</f>
        <v>7.195712925070386</v>
      </c>
      <c r="K230" s="13">
        <f>-2.211-(0.131*G230)+(0.152*H230)+(0.392*J230)</f>
        <v>8.738685483872104</v>
      </c>
      <c r="L230" s="12">
        <f>+K230/100*F230</f>
        <v>4872.875556907391</v>
      </c>
      <c r="M230" s="12">
        <v>42116.69930390855</v>
      </c>
      <c r="N230" s="12">
        <v>53049.561853832914</v>
      </c>
      <c r="O230" s="12">
        <f>+N230/M230*L230</f>
        <v>6137.8008612892245</v>
      </c>
      <c r="P230" s="14">
        <f>+O230/F230</f>
        <v>0.11007116981145841</v>
      </c>
      <c r="Q230" s="15">
        <v>0.013314210107427586</v>
      </c>
      <c r="R230" s="15">
        <v>0.007320715864226167</v>
      </c>
      <c r="S230" s="16">
        <f>+Q230/R230</f>
        <v>1.8187033009284752</v>
      </c>
      <c r="T230" s="16">
        <f>+IF(S230&lt;0.7,0.7,IF(S230&gt;1.3,1.3,S230))</f>
        <v>1.3</v>
      </c>
      <c r="U230" s="16">
        <v>0.8686626640466167</v>
      </c>
      <c r="V230" s="17">
        <f>+O230/N230*(C230-19600000)</f>
        <v>6055051.618204374</v>
      </c>
      <c r="W230" s="17">
        <f>+V230*(T230-1)</f>
        <v>1816515.4854613123</v>
      </c>
      <c r="X230" s="17">
        <f>+(U230-1)*(V230+W230)</f>
        <v>-1033830.6531737403</v>
      </c>
      <c r="Y230" s="17">
        <v>0</v>
      </c>
      <c r="Z230" s="17">
        <v>0</v>
      </c>
      <c r="AA230" s="53">
        <f>SUM(V230:Z230)</f>
        <v>6837736.450491946</v>
      </c>
    </row>
    <row r="231" spans="1:27" ht="12.75">
      <c r="A231" s="28" t="s">
        <v>259</v>
      </c>
      <c r="B231" s="29" t="s">
        <v>263</v>
      </c>
      <c r="C231" s="21">
        <v>71934352.74415424</v>
      </c>
      <c r="D231" s="22">
        <v>54465.319987122886</v>
      </c>
      <c r="E231" s="20">
        <v>1.2191965251987342</v>
      </c>
      <c r="F231" s="22">
        <f>+D231*E231</f>
        <v>66403.92887213739</v>
      </c>
      <c r="G231" s="23">
        <v>-6.813400503176865</v>
      </c>
      <c r="H231" s="23">
        <v>20.691769621647566</v>
      </c>
      <c r="I231" s="23">
        <v>6.444238532501732</v>
      </c>
      <c r="J231" s="23">
        <f>+IF(I231&gt;10,10,I231)</f>
        <v>6.444238532501732</v>
      </c>
      <c r="K231" s="23">
        <f>-2.211-(0.131*G231)+(0.152*H231)+(0.392*J231)</f>
        <v>4.352845953147279</v>
      </c>
      <c r="L231" s="22">
        <f>+K231/100*F231</f>
        <v>2890.4607306416297</v>
      </c>
      <c r="M231" s="22">
        <v>42116.69930390855</v>
      </c>
      <c r="N231" s="22">
        <v>53049.561853832914</v>
      </c>
      <c r="O231" s="22">
        <f>+N231/M231*L231</f>
        <v>3640.7809218330185</v>
      </c>
      <c r="P231" s="24">
        <f>+O231/F231</f>
        <v>0.05482779383194997</v>
      </c>
      <c r="Q231" s="25">
        <v>0.0005650192089498508</v>
      </c>
      <c r="R231" s="25">
        <v>0.007320715864226167</v>
      </c>
      <c r="S231" s="26">
        <f>+Q231/R231</f>
        <v>0.07718086856927563</v>
      </c>
      <c r="T231" s="26">
        <f>+IF(S231&lt;0.7,0.7,IF(S231&gt;1.3,1.3,S231))</f>
        <v>0.7</v>
      </c>
      <c r="U231" s="26">
        <v>0.8686626640466167</v>
      </c>
      <c r="V231" s="27">
        <f>+O231/N231*(C231-19600000)</f>
        <v>3591696.2623062567</v>
      </c>
      <c r="W231" s="27">
        <f>+V231*(T231-1)</f>
        <v>-1077508.8786918772</v>
      </c>
      <c r="X231" s="27">
        <f>+(U231-1)*(V231+W231)</f>
        <v>-330206.67305151944</v>
      </c>
      <c r="Y231" s="27">
        <v>19600000</v>
      </c>
      <c r="Z231" s="27">
        <v>2503259</v>
      </c>
      <c r="AA231" s="54">
        <f>SUM(V231:Z231)</f>
        <v>24287239.71056286</v>
      </c>
    </row>
    <row r="232" spans="1:27" ht="12.75">
      <c r="A232" s="18" t="s">
        <v>264</v>
      </c>
      <c r="B232" s="19" t="s">
        <v>265</v>
      </c>
      <c r="C232" s="11">
        <v>100318608.93207449</v>
      </c>
      <c r="D232" s="12">
        <v>26519.571779744347</v>
      </c>
      <c r="E232" s="10">
        <v>2.3173419295139066</v>
      </c>
      <c r="F232" s="12">
        <f>+D232*E232</f>
        <v>61454.91563795531</v>
      </c>
      <c r="G232" s="13">
        <v>-3.607334914325801</v>
      </c>
      <c r="H232" s="13">
        <v>31.437858115921113</v>
      </c>
      <c r="I232" s="13">
        <v>4.743416737345778</v>
      </c>
      <c r="J232" s="13">
        <f>+IF(I232&gt;10,10,I232)</f>
        <v>4.743416737345778</v>
      </c>
      <c r="K232" s="13">
        <f>-2.211-(0.131*G232)+(0.152*H232)+(0.392*J232)</f>
        <v>4.899534668436234</v>
      </c>
      <c r="L232" s="12">
        <f>+K232/100*F232</f>
        <v>3011.0048971398614</v>
      </c>
      <c r="M232" s="12">
        <v>104179.24546066325</v>
      </c>
      <c r="N232" s="12">
        <v>103917.39068600237</v>
      </c>
      <c r="O232" s="12">
        <f>+N232/M232*L232</f>
        <v>3003.4367293598298</v>
      </c>
      <c r="P232" s="14">
        <f>+O232/F232</f>
        <v>0.0488721967670373</v>
      </c>
      <c r="Q232" s="15">
        <v>0.003509354506380334</v>
      </c>
      <c r="R232" s="15">
        <v>0.006264442054051666</v>
      </c>
      <c r="S232" s="16">
        <f>+Q232/R232</f>
        <v>0.5602022456430228</v>
      </c>
      <c r="T232" s="16">
        <f>+IF(S232&lt;0.7,0.7,IF(S232&gt;1.3,1.3,S232))</f>
        <v>0.7</v>
      </c>
      <c r="U232" s="16">
        <v>1.3293508816492685</v>
      </c>
      <c r="V232" s="17">
        <f>+O232/N232*(C232-19600000)</f>
        <v>2332941.8994166544</v>
      </c>
      <c r="W232" s="17">
        <f>+V232*(T232-1)</f>
        <v>-699882.5698249964</v>
      </c>
      <c r="X232" s="17">
        <f>+(U232-1)*(V232+W232)</f>
        <v>537849.529986576</v>
      </c>
      <c r="Y232" s="17">
        <v>0</v>
      </c>
      <c r="Z232" s="17">
        <v>0</v>
      </c>
      <c r="AA232" s="53">
        <f>SUM(V232:Z232)</f>
        <v>2170908.859578234</v>
      </c>
    </row>
    <row r="233" spans="1:27" ht="12.75">
      <c r="A233" s="28" t="s">
        <v>264</v>
      </c>
      <c r="B233" s="29" t="s">
        <v>266</v>
      </c>
      <c r="C233" s="21">
        <v>100318608.93207449</v>
      </c>
      <c r="D233" s="22">
        <v>43032.428220255635</v>
      </c>
      <c r="E233" s="20">
        <v>2.3173419295139066</v>
      </c>
      <c r="F233" s="22">
        <f>+D233*E233</f>
        <v>99720.85024359588</v>
      </c>
      <c r="G233" s="23">
        <v>-3.6073349143258016</v>
      </c>
      <c r="H233" s="23">
        <v>33.216379465674514</v>
      </c>
      <c r="I233" s="23">
        <v>4.755357446462491</v>
      </c>
      <c r="J233" s="23">
        <f>+IF(I233&gt;10,10,I233)</f>
        <v>4.755357446462491</v>
      </c>
      <c r="K233" s="23">
        <f>-2.211-(0.131*G233)+(0.152*H233)+(0.392*J233)</f>
        <v>5.1745506715725025</v>
      </c>
      <c r="L233" s="22">
        <f>+K233/100*F233</f>
        <v>5160.1059259778</v>
      </c>
      <c r="M233" s="22">
        <v>104179.24546066325</v>
      </c>
      <c r="N233" s="22">
        <v>103917.39068600237</v>
      </c>
      <c r="O233" s="22">
        <f>+N233/M233*L233</f>
        <v>5147.135987786191</v>
      </c>
      <c r="P233" s="24">
        <f>+O233/F233</f>
        <v>0.05161544426479399</v>
      </c>
      <c r="Q233" s="25">
        <v>0.0034158039615041816</v>
      </c>
      <c r="R233" s="25">
        <v>0.006264442054051666</v>
      </c>
      <c r="S233" s="26">
        <f>+Q233/R233</f>
        <v>0.545268665913341</v>
      </c>
      <c r="T233" s="26">
        <f>+IF(S233&lt;0.7,0.7,IF(S233&gt;1.3,1.3,S233))</f>
        <v>0.7</v>
      </c>
      <c r="U233" s="26">
        <v>1.3293508816492685</v>
      </c>
      <c r="V233" s="27">
        <f>+O233/N233*(C233-19600000)</f>
        <v>3998076.300565581</v>
      </c>
      <c r="W233" s="27">
        <f>+V233*(T233-1)</f>
        <v>-1199422.8901696745</v>
      </c>
      <c r="X233" s="27">
        <f>+(U233-1)*(V233+W233)</f>
        <v>921738.9681446238</v>
      </c>
      <c r="Y233" s="27">
        <v>0</v>
      </c>
      <c r="Z233" s="27">
        <v>0</v>
      </c>
      <c r="AA233" s="54">
        <f>SUM(V233:Z233)</f>
        <v>3720392.37854053</v>
      </c>
    </row>
    <row r="234" spans="1:27" ht="12.75">
      <c r="A234" s="18" t="s">
        <v>264</v>
      </c>
      <c r="B234" s="19" t="s">
        <v>268</v>
      </c>
      <c r="C234" s="11">
        <v>100318608.93207449</v>
      </c>
      <c r="D234" s="12">
        <v>121044.05797356293</v>
      </c>
      <c r="E234" s="10">
        <v>2.3173419295139066</v>
      </c>
      <c r="F234" s="12">
        <f>+D234*E234</f>
        <v>280500.4708606495</v>
      </c>
      <c r="G234" s="13">
        <v>-3.6073349143258024</v>
      </c>
      <c r="H234" s="13">
        <v>24.40483524243338</v>
      </c>
      <c r="I234" s="13">
        <v>4.770084608955659</v>
      </c>
      <c r="J234" s="13">
        <f>+IF(I234&gt;10,10,I234)</f>
        <v>4.770084608955659</v>
      </c>
      <c r="K234" s="13">
        <f>-2.211-(0.131*G234)+(0.152*H234)+(0.392*J234)</f>
        <v>3.840968997337172</v>
      </c>
      <c r="L234" s="12">
        <f>+K234/100*F234</f>
        <v>10773.936123142335</v>
      </c>
      <c r="M234" s="12">
        <v>104179.24546066325</v>
      </c>
      <c r="N234" s="12">
        <v>103917.39068600237</v>
      </c>
      <c r="O234" s="12">
        <f>+N234/M234*L234</f>
        <v>10746.85580975303</v>
      </c>
      <c r="P234" s="14">
        <f>+O234/F234</f>
        <v>0.03831314712869764</v>
      </c>
      <c r="Q234" s="15">
        <v>0.0013704227367338955</v>
      </c>
      <c r="R234" s="15">
        <v>0.006264442054051666</v>
      </c>
      <c r="S234" s="16">
        <f>+Q234/R234</f>
        <v>0.2187621379381336</v>
      </c>
      <c r="T234" s="16">
        <f>+IF(S234&lt;0.7,0.7,IF(S234&gt;1.3,1.3,S234))</f>
        <v>0.7</v>
      </c>
      <c r="U234" s="16">
        <v>1.3293508816492685</v>
      </c>
      <c r="V234" s="17">
        <f>+O234/N234*(C234-19600000)</f>
        <v>8347700.472753455</v>
      </c>
      <c r="W234" s="17">
        <f>+V234*(T234-1)</f>
        <v>-2504310.141826037</v>
      </c>
      <c r="X234" s="17">
        <f>+(U234-1)*(V234+W234)</f>
        <v>1924525.7573117563</v>
      </c>
      <c r="Y234" s="17">
        <v>0</v>
      </c>
      <c r="Z234" s="17">
        <v>0</v>
      </c>
      <c r="AA234" s="53">
        <f>SUM(V234:Z234)</f>
        <v>7767916.088239174</v>
      </c>
    </row>
    <row r="235" spans="1:27" ht="12.75">
      <c r="A235" s="28" t="s">
        <v>264</v>
      </c>
      <c r="B235" s="29" t="s">
        <v>267</v>
      </c>
      <c r="C235" s="21">
        <v>100318608.93207449</v>
      </c>
      <c r="D235" s="22">
        <v>380012.9999999994</v>
      </c>
      <c r="E235" s="20">
        <v>2.3173419295139066</v>
      </c>
      <c r="F235" s="22">
        <f>+D235*E235</f>
        <v>880620.0586603668</v>
      </c>
      <c r="G235" s="23">
        <v>-1.654983016549825</v>
      </c>
      <c r="H235" s="23">
        <v>24.66494567291121</v>
      </c>
      <c r="I235" s="23">
        <v>5.269709426179647</v>
      </c>
      <c r="J235" s="23">
        <f>+IF(I235&gt;10,10,I235)</f>
        <v>5.269709426179647</v>
      </c>
      <c r="K235" s="23">
        <f>-2.211-(0.131*G235)+(0.152*H235)+(0.392*J235)</f>
        <v>3.8206006125129526</v>
      </c>
      <c r="L235" s="22">
        <f>+K235/100*F235</f>
        <v>33644.9753550899</v>
      </c>
      <c r="M235" s="22">
        <v>104179.24546066325</v>
      </c>
      <c r="N235" s="22">
        <v>103917.39068600237</v>
      </c>
      <c r="O235" s="22">
        <f>+N235/M235*L235</f>
        <v>33560.40863164012</v>
      </c>
      <c r="P235" s="24">
        <f>+O235/F235</f>
        <v>0.03810997524027957</v>
      </c>
      <c r="Q235" s="25">
        <v>0.003074399308497901</v>
      </c>
      <c r="R235" s="25">
        <v>0.006264442054051666</v>
      </c>
      <c r="S235" s="26">
        <f>+Q235/R235</f>
        <v>0.49076985339970786</v>
      </c>
      <c r="T235" s="26">
        <f>+IF(S235&lt;0.7,0.7,IF(S235&gt;1.3,1.3,S235))</f>
        <v>0.7</v>
      </c>
      <c r="U235" s="26">
        <v>1.3293508816492685</v>
      </c>
      <c r="V235" s="27">
        <f>+O235/N235*(C235-19600000)</f>
        <v>26068297.924486578</v>
      </c>
      <c r="W235" s="27">
        <f>+V235*(T235-1)</f>
        <v>-7820489.377345975</v>
      </c>
      <c r="X235" s="27">
        <f>+(U235-1)*(V235+W235)</f>
        <v>6009931.833167815</v>
      </c>
      <c r="Y235" s="27">
        <v>0</v>
      </c>
      <c r="Z235" s="27">
        <v>0</v>
      </c>
      <c r="AA235" s="54">
        <f>SUM(V235:Z235)</f>
        <v>24257740.380308416</v>
      </c>
    </row>
    <row r="236" spans="1:27" ht="12.75">
      <c r="A236" s="18" t="s">
        <v>264</v>
      </c>
      <c r="B236" s="19" t="s">
        <v>61</v>
      </c>
      <c r="C236" s="11">
        <v>100318608.93207449</v>
      </c>
      <c r="D236" s="12">
        <v>33539.928537215674</v>
      </c>
      <c r="E236" s="10">
        <v>2.3173419295139066</v>
      </c>
      <c r="F236" s="12">
        <f>+D236*E236</f>
        <v>77723.48271218991</v>
      </c>
      <c r="G236" s="13">
        <v>-3.6413902053712475</v>
      </c>
      <c r="H236" s="13">
        <v>22.739184368969294</v>
      </c>
      <c r="I236" s="13">
        <v>5.4562069758024805</v>
      </c>
      <c r="J236" s="13">
        <f>+IF(I236&gt;10,10,I236)</f>
        <v>5.4562069758024805</v>
      </c>
      <c r="K236" s="13">
        <f>-2.211-(0.131*G236)+(0.152*H236)+(0.392*J236)</f>
        <v>3.861211275501539</v>
      </c>
      <c r="L236" s="12">
        <f>+K236/100*F236</f>
        <v>3001.067878195566</v>
      </c>
      <c r="M236" s="12">
        <v>104179.24546066325</v>
      </c>
      <c r="N236" s="12">
        <v>103917.39068600237</v>
      </c>
      <c r="O236" s="12">
        <f>+N236/M236*L236</f>
        <v>2993.5246871356576</v>
      </c>
      <c r="P236" s="14">
        <f>+O236/F236</f>
        <v>0.038515061120211</v>
      </c>
      <c r="Q236" s="15">
        <v>5.264803132836113E-06</v>
      </c>
      <c r="R236" s="15">
        <v>0.006264442054051666</v>
      </c>
      <c r="S236" s="16">
        <f>+Q236/R236</f>
        <v>0.0008404265036550198</v>
      </c>
      <c r="T236" s="16">
        <f>+IF(S236&lt;0.7,0.7,IF(S236&gt;1.3,1.3,S236))</f>
        <v>0.7</v>
      </c>
      <c r="U236" s="16">
        <v>1.3293508816492685</v>
      </c>
      <c r="V236" s="17">
        <f>+O236/N236*(C236-19600000)</f>
        <v>2325242.6466281707</v>
      </c>
      <c r="W236" s="17">
        <f>+V236*(T236-1)</f>
        <v>-697572.7939884514</v>
      </c>
      <c r="X236" s="17">
        <f>+(U236-1)*(V236+W236)</f>
        <v>536074.5010008265</v>
      </c>
      <c r="Y236" s="17">
        <v>0</v>
      </c>
      <c r="Z236" s="17">
        <v>0</v>
      </c>
      <c r="AA236" s="53">
        <f>SUM(V236:Z236)</f>
        <v>2163744.353640546</v>
      </c>
    </row>
    <row r="237" spans="1:27" ht="12.75">
      <c r="A237" s="28" t="s">
        <v>264</v>
      </c>
      <c r="B237" s="29" t="s">
        <v>269</v>
      </c>
      <c r="C237" s="21">
        <v>100318608.93207449</v>
      </c>
      <c r="D237" s="22">
        <v>91879.27931605374</v>
      </c>
      <c r="E237" s="20">
        <v>2.3173419295139066</v>
      </c>
      <c r="F237" s="22">
        <f>+D237*E237</f>
        <v>212915.70641261115</v>
      </c>
      <c r="G237" s="23">
        <v>-3.607334914325797</v>
      </c>
      <c r="H237" s="23">
        <v>23.522065552518164</v>
      </c>
      <c r="I237" s="23">
        <v>4.755357446462496</v>
      </c>
      <c r="J237" s="23">
        <f>+IF(I237&gt;10,10,I237)</f>
        <v>4.755357446462496</v>
      </c>
      <c r="K237" s="23">
        <f>-2.211-(0.131*G237)+(0.152*H237)+(0.392*J237)</f>
        <v>3.701014956772739</v>
      </c>
      <c r="L237" s="22">
        <f>+K237/100*F237</f>
        <v>7880.042139649073</v>
      </c>
      <c r="M237" s="22">
        <v>104179.24546066325</v>
      </c>
      <c r="N237" s="22">
        <v>103917.39068600237</v>
      </c>
      <c r="O237" s="22">
        <f>+N237/M237*L237</f>
        <v>7860.235635487213</v>
      </c>
      <c r="P237" s="24">
        <f>+O237/F237</f>
        <v>0.03691712447110311</v>
      </c>
      <c r="Q237" s="25">
        <v>0.0005892638688041669</v>
      </c>
      <c r="R237" s="25">
        <v>0.006264442054051666</v>
      </c>
      <c r="S237" s="26">
        <f>+Q237/R237</f>
        <v>0.09406486064038974</v>
      </c>
      <c r="T237" s="26">
        <f>+IF(S237&lt;0.7,0.7,IF(S237&gt;1.3,1.3,S237))</f>
        <v>0.7</v>
      </c>
      <c r="U237" s="26">
        <v>1.3293508816492685</v>
      </c>
      <c r="V237" s="27">
        <f>+O237/N237*(C237-19600000)</f>
        <v>6105496.704511758</v>
      </c>
      <c r="W237" s="27">
        <f>+V237*(T237-1)</f>
        <v>-1831649.0113535277</v>
      </c>
      <c r="X237" s="27">
        <f>+(U237-1)*(V237+W237)</f>
        <v>1407595.5057763555</v>
      </c>
      <c r="Y237" s="27">
        <v>0</v>
      </c>
      <c r="Z237" s="27">
        <v>0</v>
      </c>
      <c r="AA237" s="54">
        <f>SUM(V237:Z237)</f>
        <v>5681443.198934585</v>
      </c>
    </row>
    <row r="238" spans="1:27" ht="12.75">
      <c r="A238" s="18" t="s">
        <v>264</v>
      </c>
      <c r="B238" s="19" t="s">
        <v>270</v>
      </c>
      <c r="C238" s="11">
        <v>100318608.93207449</v>
      </c>
      <c r="D238" s="12">
        <v>232617.71818847343</v>
      </c>
      <c r="E238" s="10">
        <v>2.3173419295139066</v>
      </c>
      <c r="F238" s="12">
        <f>+D238*E238</f>
        <v>539054.7919059992</v>
      </c>
      <c r="G238" s="13">
        <v>-0.29110788474118415</v>
      </c>
      <c r="H238" s="13">
        <v>22.331122101580764</v>
      </c>
      <c r="I238" s="13">
        <v>5.434659881210847</v>
      </c>
      <c r="J238" s="13">
        <f>+IF(I238&gt;10,10,I238)</f>
        <v>5.434659881210847</v>
      </c>
      <c r="K238" s="13">
        <f>-2.211-(0.131*G238)+(0.152*H238)+(0.392*J238)</f>
        <v>3.3518523657760233</v>
      </c>
      <c r="L238" s="12">
        <f>+K238/100*F238</f>
        <v>18068.32079533025</v>
      </c>
      <c r="M238" s="12">
        <v>104179.24546066325</v>
      </c>
      <c r="N238" s="12">
        <v>103917.39068600237</v>
      </c>
      <c r="O238" s="12">
        <f>+N238/M238*L238</f>
        <v>18022.906029179463</v>
      </c>
      <c r="P238" s="14">
        <f>+O238/F238</f>
        <v>0.03343427477094446</v>
      </c>
      <c r="Q238" s="15">
        <v>0.0035508599354040797</v>
      </c>
      <c r="R238" s="15">
        <v>0.006264442054051666</v>
      </c>
      <c r="S238" s="16">
        <f>+Q238/R238</f>
        <v>0.5668278044183492</v>
      </c>
      <c r="T238" s="16">
        <f>+IF(S238&lt;0.7,0.7,IF(S238&gt;1.3,1.3,S238))</f>
        <v>0.7</v>
      </c>
      <c r="U238" s="16">
        <v>1.3293508816492685</v>
      </c>
      <c r="V238" s="17">
        <f>+O238/N238*(C238-19600000)</f>
        <v>13999426.794545403</v>
      </c>
      <c r="W238" s="17">
        <f>+V238*(T238-1)</f>
        <v>-4199828.038363622</v>
      </c>
      <c r="X238" s="17">
        <f>+(U238-1)*(V238+W238)</f>
        <v>3227506.4901575446</v>
      </c>
      <c r="Y238" s="17">
        <v>19600000.000000004</v>
      </c>
      <c r="Z238" s="17">
        <v>21929358</v>
      </c>
      <c r="AA238" s="53">
        <f>SUM(V238:Z238)</f>
        <v>54556463.24633933</v>
      </c>
    </row>
    <row r="239" spans="1:27" ht="12.75">
      <c r="A239" s="28" t="s">
        <v>271</v>
      </c>
      <c r="B239" s="29" t="s">
        <v>272</v>
      </c>
      <c r="C239" s="21">
        <v>258089177.59626487</v>
      </c>
      <c r="D239" s="22">
        <v>16896.515016648198</v>
      </c>
      <c r="E239" s="20">
        <v>2.3150977934956884</v>
      </c>
      <c r="F239" s="22">
        <f>+D239*E239</f>
        <v>39117.08463280901</v>
      </c>
      <c r="G239" s="23">
        <v>0</v>
      </c>
      <c r="H239" s="23">
        <v>40.63939014595943</v>
      </c>
      <c r="I239" s="23">
        <v>6.763639700821364</v>
      </c>
      <c r="J239" s="23">
        <f>+IF(I239&gt;10,10,I239)</f>
        <v>6.763639700821364</v>
      </c>
      <c r="K239" s="23">
        <f>-2.211-(0.131*G239)+(0.152*H239)+(0.392*J239)</f>
        <v>6.617534064907808</v>
      </c>
      <c r="L239" s="22">
        <f>+K239/100*F239</f>
        <v>2588.5864007749537</v>
      </c>
      <c r="M239" s="22">
        <v>105999.85496559422</v>
      </c>
      <c r="N239" s="22">
        <v>164342.87417970478</v>
      </c>
      <c r="O239" s="22">
        <f>+N239/M239*L239</f>
        <v>4013.3614268051206</v>
      </c>
      <c r="P239" s="24">
        <f>+O239/F239</f>
        <v>0.10259868455122444</v>
      </c>
      <c r="Q239" s="25">
        <v>0.05362409077469902</v>
      </c>
      <c r="R239" s="25">
        <v>0.019455136891267523</v>
      </c>
      <c r="S239" s="26">
        <f>+Q239/R239</f>
        <v>2.7562947037791496</v>
      </c>
      <c r="T239" s="26">
        <f>+IF(S239&lt;0.7,0.7,IF(S239&gt;1.3,1.3,S239))</f>
        <v>1.3</v>
      </c>
      <c r="U239" s="26">
        <v>1.1336906388347088</v>
      </c>
      <c r="V239" s="27">
        <f>+O239/N239*(C239-19600000)</f>
        <v>5824063.080634171</v>
      </c>
      <c r="W239" s="27">
        <f>+V239*(T239-1)</f>
        <v>1747218.9241902516</v>
      </c>
      <c r="X239" s="27">
        <f>+(U239-1)*(V239+W239)</f>
        <v>1012209.5280227116</v>
      </c>
      <c r="Y239" s="27">
        <v>0</v>
      </c>
      <c r="Z239" s="27">
        <v>0</v>
      </c>
      <c r="AA239" s="54">
        <f>SUM(V239:Z239)</f>
        <v>8583491.532847134</v>
      </c>
    </row>
    <row r="240" spans="1:27" ht="12.75">
      <c r="A240" s="18" t="s">
        <v>271</v>
      </c>
      <c r="B240" s="19" t="s">
        <v>283</v>
      </c>
      <c r="C240" s="11">
        <v>258089177.59626487</v>
      </c>
      <c r="D240" s="12">
        <v>30922.91739116972</v>
      </c>
      <c r="E240" s="10">
        <v>2.3150977934956884</v>
      </c>
      <c r="F240" s="12">
        <f>+D240*E240</f>
        <v>71589.57782074648</v>
      </c>
      <c r="G240" s="13">
        <v>-0.41088472269771786</v>
      </c>
      <c r="H240" s="13">
        <v>20.43710896307847</v>
      </c>
      <c r="I240" s="13">
        <v>5.988016456709313</v>
      </c>
      <c r="J240" s="13">
        <f>+IF(I240&gt;10,10,I240)</f>
        <v>5.988016456709313</v>
      </c>
      <c r="K240" s="13">
        <f>-2.211-(0.131*G240)+(0.152*H240)+(0.392*J240)</f>
        <v>3.2965689120913786</v>
      </c>
      <c r="L240" s="12">
        <f>+K240/100*F240</f>
        <v>2359.999766736193</v>
      </c>
      <c r="M240" s="12">
        <v>105999.85496559422</v>
      </c>
      <c r="N240" s="12">
        <v>164342.87417970478</v>
      </c>
      <c r="O240" s="12">
        <f>+N240/M240*L240</f>
        <v>3658.9592019229476</v>
      </c>
      <c r="P240" s="14">
        <f>+O240/F240</f>
        <v>0.051110221813077804</v>
      </c>
      <c r="Q240" s="15">
        <v>0.0014878098361708128</v>
      </c>
      <c r="R240" s="15">
        <v>0.019455136891267523</v>
      </c>
      <c r="S240" s="16">
        <f>+Q240/R240</f>
        <v>0.07647388165326245</v>
      </c>
      <c r="T240" s="16">
        <f>+IF(S240&lt;0.7,0.7,IF(S240&gt;1.3,1.3,S240))</f>
        <v>0.7</v>
      </c>
      <c r="U240" s="16">
        <v>1.1336906388347088</v>
      </c>
      <c r="V240" s="17">
        <f>+O240/N240*(C240-19600000)</f>
        <v>5309765.788632241</v>
      </c>
      <c r="W240" s="17">
        <f>+V240*(T240-1)</f>
        <v>-1592929.7365896725</v>
      </c>
      <c r="X240" s="17">
        <f>+(U240-1)*(V240+W240)</f>
        <v>496906.18624144787</v>
      </c>
      <c r="Y240" s="17">
        <v>0</v>
      </c>
      <c r="Z240" s="17">
        <v>0</v>
      </c>
      <c r="AA240" s="53">
        <f>SUM(V240:Z240)</f>
        <v>4213742.238284016</v>
      </c>
    </row>
    <row r="241" spans="1:27" ht="12.75">
      <c r="A241" s="28" t="s">
        <v>271</v>
      </c>
      <c r="B241" s="29" t="s">
        <v>273</v>
      </c>
      <c r="C241" s="21">
        <v>258089177.59626487</v>
      </c>
      <c r="D241" s="22">
        <v>6019.447998805073</v>
      </c>
      <c r="E241" s="20">
        <v>2.3150977934956884</v>
      </c>
      <c r="F241" s="22">
        <f>+D241*E241</f>
        <v>13935.610780095663</v>
      </c>
      <c r="G241" s="23">
        <v>-2.0297093097707877</v>
      </c>
      <c r="H241" s="23">
        <v>44.18423649056914</v>
      </c>
      <c r="I241" s="23">
        <v>8.137233340664176</v>
      </c>
      <c r="J241" s="23">
        <f>+IF(I241&gt;10,10,I241)</f>
        <v>8.137233340664176</v>
      </c>
      <c r="K241" s="23">
        <f>-2.211-(0.131*G241)+(0.152*H241)+(0.392*J241)</f>
        <v>7.96069133568684</v>
      </c>
      <c r="L241" s="22">
        <f>+K241/100*F241</f>
        <v>1109.3709599461167</v>
      </c>
      <c r="M241" s="22">
        <v>105999.85496559422</v>
      </c>
      <c r="N241" s="22">
        <v>164342.87417970478</v>
      </c>
      <c r="O241" s="22">
        <f>+N241/M241*L241</f>
        <v>1719.9760523089403</v>
      </c>
      <c r="P241" s="24">
        <f>+O241/F241</f>
        <v>0.12342308345505709</v>
      </c>
      <c r="Q241" s="25">
        <v>0.06271472702051346</v>
      </c>
      <c r="R241" s="25">
        <v>0.019455136891267523</v>
      </c>
      <c r="S241" s="26">
        <f>+Q241/R241</f>
        <v>3.2235561934628736</v>
      </c>
      <c r="T241" s="26">
        <f>+IF(S241&lt;0.7,0.7,IF(S241&gt;1.3,1.3,S241))</f>
        <v>1.3</v>
      </c>
      <c r="U241" s="26">
        <v>1.1336906388347088</v>
      </c>
      <c r="V241" s="27">
        <f>+O241/N241*(C241-19600000)</f>
        <v>2495974.8102731295</v>
      </c>
      <c r="W241" s="27">
        <f>+V241*(T241-1)</f>
        <v>748792.443081939</v>
      </c>
      <c r="X241" s="27">
        <f>+(U241-1)*(V241+W241)</f>
        <v>433795.0069709825</v>
      </c>
      <c r="Y241" s="27">
        <v>0</v>
      </c>
      <c r="Z241" s="27">
        <v>0</v>
      </c>
      <c r="AA241" s="54">
        <f>SUM(V241:Z241)</f>
        <v>3678562.260326051</v>
      </c>
    </row>
    <row r="242" spans="1:27" ht="12.75">
      <c r="A242" s="18" t="s">
        <v>271</v>
      </c>
      <c r="B242" s="19" t="s">
        <v>274</v>
      </c>
      <c r="C242" s="11">
        <v>258089177.59626487</v>
      </c>
      <c r="D242" s="12">
        <v>23939.216139083623</v>
      </c>
      <c r="E242" s="10">
        <v>2.3150977934956884</v>
      </c>
      <c r="F242" s="12">
        <f>+D242*E242</f>
        <v>55421.62646160887</v>
      </c>
      <c r="G242" s="13">
        <v>-0.4113687359760635</v>
      </c>
      <c r="H242" s="13">
        <v>27.58996789713009</v>
      </c>
      <c r="I242" s="13">
        <v>6.411745189117459</v>
      </c>
      <c r="J242" s="13">
        <f>+IF(I242&gt;10,10,I242)</f>
        <v>6.411745189117459</v>
      </c>
      <c r="K242" s="13">
        <f>-2.211-(0.131*G242)+(0.152*H242)+(0.392*J242)</f>
        <v>4.549968538910682</v>
      </c>
      <c r="L242" s="12">
        <f>+K242/100*F242</f>
        <v>2521.6665677558008</v>
      </c>
      <c r="M242" s="12">
        <v>105999.85496559422</v>
      </c>
      <c r="N242" s="12">
        <v>164342.87417970478</v>
      </c>
      <c r="O242" s="12">
        <f>+N242/M242*L242</f>
        <v>3909.6084763736017</v>
      </c>
      <c r="P242" s="14">
        <f>+O242/F242</f>
        <v>0.07054301228567927</v>
      </c>
      <c r="Q242" s="15">
        <v>0.05532469738834466</v>
      </c>
      <c r="R242" s="15">
        <v>0.019455136891267523</v>
      </c>
      <c r="S242" s="16">
        <f>+Q242/R242</f>
        <v>2.843706405025465</v>
      </c>
      <c r="T242" s="16">
        <f>+IF(S242&lt;0.7,0.7,IF(S242&gt;1.3,1.3,S242))</f>
        <v>1.3</v>
      </c>
      <c r="U242" s="16">
        <v>1.1336906388347088</v>
      </c>
      <c r="V242" s="17">
        <f>+O242/N242*(C242-19600000)</f>
        <v>5673500.082724434</v>
      </c>
      <c r="W242" s="17">
        <f>+V242*(T242-1)</f>
        <v>1702050.0248173305</v>
      </c>
      <c r="X242" s="17">
        <f>+(U242-1)*(V242+W242)</f>
        <v>986042.0056346636</v>
      </c>
      <c r="Y242" s="17">
        <v>0</v>
      </c>
      <c r="Z242" s="17">
        <v>0</v>
      </c>
      <c r="AA242" s="53">
        <f>SUM(V242:Z242)</f>
        <v>8361592.113176429</v>
      </c>
    </row>
    <row r="243" spans="1:27" ht="12.75">
      <c r="A243" s="28" t="s">
        <v>271</v>
      </c>
      <c r="B243" s="29" t="s">
        <v>275</v>
      </c>
      <c r="C243" s="21">
        <v>258089177.59626487</v>
      </c>
      <c r="D243" s="22">
        <v>25756</v>
      </c>
      <c r="E243" s="20">
        <v>2.3150977934956884</v>
      </c>
      <c r="F243" s="22">
        <f>+D243*E243</f>
        <v>59627.65876927495</v>
      </c>
      <c r="G243" s="23">
        <v>-2.6352197114434404</v>
      </c>
      <c r="H243" s="23">
        <v>40.20034166796087</v>
      </c>
      <c r="I243" s="23">
        <v>10.08673035982081</v>
      </c>
      <c r="J243" s="23">
        <f>+IF(I243&gt;10,10,I243)</f>
        <v>10</v>
      </c>
      <c r="K243" s="23">
        <f>-2.211-(0.131*G243)+(0.152*H243)+(0.392*J243)</f>
        <v>8.164665715729143</v>
      </c>
      <c r="L243" s="22">
        <f>+K243/100*F243</f>
        <v>4868.399012626954</v>
      </c>
      <c r="M243" s="22">
        <v>105999.85496559422</v>
      </c>
      <c r="N243" s="22">
        <v>164342.87417970478</v>
      </c>
      <c r="O243" s="22">
        <f>+N243/M243*L243</f>
        <v>7547.997934982507</v>
      </c>
      <c r="P243" s="24">
        <f>+O243/F243</f>
        <v>0.12658551569480458</v>
      </c>
      <c r="Q243" s="25">
        <v>0.08755101938861667</v>
      </c>
      <c r="R243" s="25">
        <v>0.019455136891267523</v>
      </c>
      <c r="S243" s="26">
        <f>+Q243/R243</f>
        <v>4.500149234514722</v>
      </c>
      <c r="T243" s="26">
        <f>+IF(S243&lt;0.7,0.7,IF(S243&gt;1.3,1.3,S243))</f>
        <v>1.3</v>
      </c>
      <c r="U243" s="26">
        <v>1.1336906388347088</v>
      </c>
      <c r="V243" s="27">
        <f>+O243/N243*(C243-19600000)</f>
        <v>10953415.710886877</v>
      </c>
      <c r="W243" s="27">
        <f>+V243*(T243-1)</f>
        <v>3286024.7132660635</v>
      </c>
      <c r="X243" s="27">
        <f>+(U243-1)*(V243+W243)</f>
        <v>1903679.886953783</v>
      </c>
      <c r="Y243" s="27">
        <v>0</v>
      </c>
      <c r="Z243" s="27">
        <v>0</v>
      </c>
      <c r="AA243" s="54">
        <f>SUM(V243:Z243)</f>
        <v>16143120.311106723</v>
      </c>
    </row>
    <row r="244" spans="1:27" ht="12.75">
      <c r="A244" s="18" t="s">
        <v>271</v>
      </c>
      <c r="B244" s="19" t="s">
        <v>164</v>
      </c>
      <c r="C244" s="11">
        <v>258089177.59626487</v>
      </c>
      <c r="D244" s="12">
        <v>66841.01382008308</v>
      </c>
      <c r="E244" s="10">
        <v>2.3150977934956884</v>
      </c>
      <c r="F244" s="12">
        <f>+D244*E244</f>
        <v>154743.48360988917</v>
      </c>
      <c r="G244" s="13">
        <v>0</v>
      </c>
      <c r="H244" s="13">
        <v>29.068707573065232</v>
      </c>
      <c r="I244" s="13">
        <v>5.726739147746174</v>
      </c>
      <c r="J244" s="13">
        <f>+IF(I244&gt;10,10,I244)</f>
        <v>5.726739147746174</v>
      </c>
      <c r="K244" s="13">
        <f>-2.211-(0.131*G244)+(0.152*H244)+(0.392*J244)</f>
        <v>4.452325297022416</v>
      </c>
      <c r="L244" s="12">
        <f>+K244/100*F244</f>
        <v>6889.683266256831</v>
      </c>
      <c r="M244" s="12">
        <v>105999.85496559422</v>
      </c>
      <c r="N244" s="12">
        <v>164342.87417970478</v>
      </c>
      <c r="O244" s="12">
        <f>+N244/M244*L244</f>
        <v>10681.810371646074</v>
      </c>
      <c r="P244" s="14">
        <f>+O244/F244</f>
        <v>0.06902914502412968</v>
      </c>
      <c r="Q244" s="15">
        <v>0.03227468345345725</v>
      </c>
      <c r="R244" s="15">
        <v>0.019455136891267523</v>
      </c>
      <c r="S244" s="16">
        <f>+Q244/R244</f>
        <v>1.6589286230077263</v>
      </c>
      <c r="T244" s="16">
        <f>+IF(S244&lt;0.7,0.7,IF(S244&gt;1.3,1.3,S244))</f>
        <v>1.3</v>
      </c>
      <c r="U244" s="16">
        <v>1.1336906388347088</v>
      </c>
      <c r="V244" s="17">
        <f>+O244/N244*(C244-19600000)</f>
        <v>15501105.134546338</v>
      </c>
      <c r="W244" s="17">
        <f>+V244*(T244-1)</f>
        <v>4650331.540363902</v>
      </c>
      <c r="X244" s="17">
        <f>+(U244-1)*(V244+W244)</f>
        <v>2694058.4425059296</v>
      </c>
      <c r="Y244" s="17">
        <v>0</v>
      </c>
      <c r="Z244" s="17">
        <v>0</v>
      </c>
      <c r="AA244" s="53">
        <f>SUM(V244:Z244)</f>
        <v>22845495.11741617</v>
      </c>
    </row>
    <row r="245" spans="1:27" ht="12.75">
      <c r="A245" s="28" t="s">
        <v>271</v>
      </c>
      <c r="B245" s="29" t="s">
        <v>284</v>
      </c>
      <c r="C245" s="21">
        <v>258089177.59626487</v>
      </c>
      <c r="D245" s="22">
        <v>62847</v>
      </c>
      <c r="E245" s="20">
        <v>2.3150977934956884</v>
      </c>
      <c r="F245" s="22">
        <f>+D245*E245</f>
        <v>145496.95102782352</v>
      </c>
      <c r="G245" s="23">
        <v>-2.6352197114434412</v>
      </c>
      <c r="H245" s="23">
        <v>20.91269272996325</v>
      </c>
      <c r="I245" s="23">
        <v>7.661089578751686</v>
      </c>
      <c r="J245" s="23">
        <f>+IF(I245&gt;10,10,I245)</f>
        <v>7.661089578751686</v>
      </c>
      <c r="K245" s="23">
        <f>-2.211-(0.131*G245)+(0.152*H245)+(0.392*J245)</f>
        <v>4.316090192024166</v>
      </c>
      <c r="L245" s="22">
        <f>+K245/100*F245</f>
        <v>6279.7796330060955</v>
      </c>
      <c r="M245" s="22">
        <v>105999.85496559422</v>
      </c>
      <c r="N245" s="22">
        <v>164342.87417970478</v>
      </c>
      <c r="O245" s="22">
        <f>+N245/M245*L245</f>
        <v>9736.211756500756</v>
      </c>
      <c r="P245" s="24">
        <f>+O245/F245</f>
        <v>0.06691694697189146</v>
      </c>
      <c r="Q245" s="25">
        <v>0.007984626012316835</v>
      </c>
      <c r="R245" s="25">
        <v>0.019455136891267523</v>
      </c>
      <c r="S245" s="26">
        <f>+Q245/R245</f>
        <v>0.41041222464493426</v>
      </c>
      <c r="T245" s="26">
        <f>+IF(S245&lt;0.7,0.7,IF(S245&gt;1.3,1.3,S245))</f>
        <v>0.7</v>
      </c>
      <c r="U245" s="26">
        <v>1.1336906388347088</v>
      </c>
      <c r="V245" s="27">
        <f>+O245/N245*(C245-19600000)</f>
        <v>14128882.352221264</v>
      </c>
      <c r="W245" s="27">
        <f>+V245*(T245-1)</f>
        <v>-4238664.70566638</v>
      </c>
      <c r="X245" s="27">
        <f>+(U245-1)*(V245+W245)</f>
        <v>1322229.5153822324</v>
      </c>
      <c r="Y245" s="27">
        <v>0</v>
      </c>
      <c r="Z245" s="27">
        <v>0</v>
      </c>
      <c r="AA245" s="54">
        <f>SUM(V245:Z245)</f>
        <v>11212447.161937116</v>
      </c>
    </row>
    <row r="246" spans="1:27" ht="12.75">
      <c r="A246" s="18" t="s">
        <v>271</v>
      </c>
      <c r="B246" s="19" t="s">
        <v>276</v>
      </c>
      <c r="C246" s="11">
        <v>258089177.59626487</v>
      </c>
      <c r="D246" s="12">
        <v>9285.03550102801</v>
      </c>
      <c r="E246" s="10">
        <v>2.3150977934956884</v>
      </c>
      <c r="F246" s="12">
        <f>+D246*E246</f>
        <v>21495.76520095908</v>
      </c>
      <c r="G246" s="13">
        <v>0</v>
      </c>
      <c r="H246" s="13">
        <v>44.3969523693192</v>
      </c>
      <c r="I246" s="13">
        <v>8.406277661472746</v>
      </c>
      <c r="J246" s="13">
        <f>+IF(I246&gt;10,10,I246)</f>
        <v>8.406277661472746</v>
      </c>
      <c r="K246" s="13">
        <f>-2.211-(0.131*G246)+(0.152*H246)+(0.392*J246)</f>
        <v>7.832597603433836</v>
      </c>
      <c r="L246" s="12">
        <f>+K246/100*F246</f>
        <v>1683.676789970085</v>
      </c>
      <c r="M246" s="12">
        <v>105999.85496559422</v>
      </c>
      <c r="N246" s="12">
        <v>164342.87417970478</v>
      </c>
      <c r="O246" s="12">
        <f>+N246/M246*L246</f>
        <v>2610.383598573368</v>
      </c>
      <c r="P246" s="14">
        <f>+O246/F246</f>
        <v>0.12143710978276319</v>
      </c>
      <c r="Q246" s="15">
        <v>0.10329451799193703</v>
      </c>
      <c r="R246" s="15">
        <v>0.019455136891267523</v>
      </c>
      <c r="S246" s="16">
        <f>+Q246/R246</f>
        <v>5.309369888746503</v>
      </c>
      <c r="T246" s="16">
        <f>+IF(S246&lt;0.7,0.7,IF(S246&gt;1.3,1.3,S246))</f>
        <v>1.3</v>
      </c>
      <c r="U246" s="16">
        <v>1.1336906388347088</v>
      </c>
      <c r="V246" s="17">
        <f>+O246/N246*(C246-19600000)</f>
        <v>3788106.060222606</v>
      </c>
      <c r="W246" s="17">
        <f>+V246*(T246-1)</f>
        <v>1136431.818066782</v>
      </c>
      <c r="X246" s="17">
        <f>+(U246-1)*(V246+W246)</f>
        <v>658364.6149142297</v>
      </c>
      <c r="Y246" s="17">
        <v>0</v>
      </c>
      <c r="Z246" s="17">
        <v>0</v>
      </c>
      <c r="AA246" s="53">
        <f>SUM(V246:Z246)</f>
        <v>5582902.493203619</v>
      </c>
    </row>
    <row r="247" spans="1:27" ht="12.75">
      <c r="A247" s="28" t="s">
        <v>271</v>
      </c>
      <c r="B247" s="29" t="s">
        <v>277</v>
      </c>
      <c r="C247" s="21">
        <v>258089177.59626487</v>
      </c>
      <c r="D247" s="22">
        <v>5007.0367003727015</v>
      </c>
      <c r="E247" s="20">
        <v>2.3150977934956884</v>
      </c>
      <c r="F247" s="22">
        <f>+D247*E247</f>
        <v>11591.779616984773</v>
      </c>
      <c r="G247" s="23">
        <v>-2.6352197114434417</v>
      </c>
      <c r="H247" s="23">
        <v>34.53063849923203</v>
      </c>
      <c r="I247" s="23">
        <v>7.751417737659805</v>
      </c>
      <c r="J247" s="23">
        <f>+IF(I247&gt;10,10,I247)</f>
        <v>7.751417737659805</v>
      </c>
      <c r="K247" s="23">
        <f>-2.211-(0.131*G247)+(0.152*H247)+(0.392*J247)</f>
        <v>6.421426587245004</v>
      </c>
      <c r="L247" s="22">
        <f>+K247/100*F247</f>
        <v>744.3576182599073</v>
      </c>
      <c r="M247" s="22">
        <v>105999.85496559422</v>
      </c>
      <c r="N247" s="22">
        <v>164342.87417970478</v>
      </c>
      <c r="O247" s="22">
        <f>+N247/M247*L247</f>
        <v>1154.0569601920579</v>
      </c>
      <c r="P247" s="24">
        <f>+O247/F247</f>
        <v>0.09955822128477011</v>
      </c>
      <c r="Q247" s="25">
        <v>0.02847913429799843</v>
      </c>
      <c r="R247" s="25">
        <v>0.019455136891267523</v>
      </c>
      <c r="S247" s="26">
        <f>+Q247/R247</f>
        <v>1.4638362329273225</v>
      </c>
      <c r="T247" s="26">
        <f>+IF(S247&lt;0.7,0.7,IF(S247&gt;1.3,1.3,S247))</f>
        <v>1.3</v>
      </c>
      <c r="U247" s="26">
        <v>1.1336906388347088</v>
      </c>
      <c r="V247" s="27">
        <f>+O247/N247*(C247-19600000)</f>
        <v>1674730.9349992997</v>
      </c>
      <c r="W247" s="27">
        <f>+V247*(T247-1)</f>
        <v>502419.28049979</v>
      </c>
      <c r="X247" s="27">
        <f>+(U247-1)*(V247+W247)</f>
        <v>291064.6031491972</v>
      </c>
      <c r="Y247" s="27">
        <v>0</v>
      </c>
      <c r="Z247" s="27">
        <v>0</v>
      </c>
      <c r="AA247" s="54">
        <f>SUM(V247:Z247)</f>
        <v>2468214.8186482866</v>
      </c>
    </row>
    <row r="248" spans="1:27" ht="12.75">
      <c r="A248" s="18" t="s">
        <v>271</v>
      </c>
      <c r="B248" s="19" t="s">
        <v>278</v>
      </c>
      <c r="C248" s="11">
        <v>258089177.59626487</v>
      </c>
      <c r="D248" s="12">
        <v>4486</v>
      </c>
      <c r="E248" s="10">
        <v>2.3150977934956884</v>
      </c>
      <c r="F248" s="12">
        <f>+D248*E248</f>
        <v>10385.528701621659</v>
      </c>
      <c r="G248" s="13">
        <v>-2.6352197114434417</v>
      </c>
      <c r="H248" s="13">
        <v>40.63753901025413</v>
      </c>
      <c r="I248" s="13">
        <v>8.117578353124388</v>
      </c>
      <c r="J248" s="13">
        <f>+IF(I248&gt;10,10,I248)</f>
        <v>8.117578353124388</v>
      </c>
      <c r="K248" s="13">
        <f>-2.211-(0.131*G248)+(0.152*H248)+(0.392*J248)</f>
        <v>7.493210426182479</v>
      </c>
      <c r="L248" s="12">
        <f>+K248/100*F248</f>
        <v>778.2095194840879</v>
      </c>
      <c r="M248" s="12">
        <v>105999.85496559422</v>
      </c>
      <c r="N248" s="12">
        <v>164342.87417970478</v>
      </c>
      <c r="O248" s="12">
        <f>+N248/M248*L248</f>
        <v>1206.5411710943752</v>
      </c>
      <c r="P248" s="14">
        <f>+O248/F248</f>
        <v>0.11617522860497016</v>
      </c>
      <c r="Q248" s="15">
        <v>0.053191084016003046</v>
      </c>
      <c r="R248" s="15">
        <v>0.019455136891267523</v>
      </c>
      <c r="S248" s="16">
        <f>+Q248/R248</f>
        <v>2.7340380236480355</v>
      </c>
      <c r="T248" s="16">
        <f>+IF(S248&lt;0.7,0.7,IF(S248&gt;1.3,1.3,S248))</f>
        <v>1.3</v>
      </c>
      <c r="U248" s="16">
        <v>1.1336906388347088</v>
      </c>
      <c r="V248" s="17">
        <f>+O248/N248*(C248-19600000)</f>
        <v>1750894.360747809</v>
      </c>
      <c r="W248" s="17">
        <f>+V248*(T248-1)</f>
        <v>525268.3082243428</v>
      </c>
      <c r="X248" s="17">
        <f>+(U248-1)*(V248+W248)</f>
        <v>304301.64130660275</v>
      </c>
      <c r="Y248" s="17">
        <v>0</v>
      </c>
      <c r="Z248" s="17">
        <v>0</v>
      </c>
      <c r="AA248" s="53">
        <f>SUM(V248:Z248)</f>
        <v>2580464.3102787547</v>
      </c>
    </row>
    <row r="249" spans="1:27" ht="12.75">
      <c r="A249" s="28" t="s">
        <v>271</v>
      </c>
      <c r="B249" s="29" t="s">
        <v>285</v>
      </c>
      <c r="C249" s="21">
        <v>258089177.59626487</v>
      </c>
      <c r="D249" s="22">
        <v>49813.9060365472</v>
      </c>
      <c r="E249" s="20">
        <v>2.3150977934956884</v>
      </c>
      <c r="F249" s="22">
        <f>+D249*E249</f>
        <v>115324.06395061199</v>
      </c>
      <c r="G249" s="23">
        <v>0</v>
      </c>
      <c r="H249" s="23">
        <v>18.397208659450744</v>
      </c>
      <c r="I249" s="23">
        <v>5.245921454960926</v>
      </c>
      <c r="J249" s="23">
        <f>+IF(I249&gt;10,10,I249)</f>
        <v>5.245921454960926</v>
      </c>
      <c r="K249" s="23">
        <f>-2.211-(0.131*G249)+(0.152*H249)+(0.392*J249)</f>
        <v>2.6417769265811963</v>
      </c>
      <c r="L249" s="22">
        <f>+K249/100*F249</f>
        <v>3046.604512243011</v>
      </c>
      <c r="M249" s="22">
        <v>105999.85496559422</v>
      </c>
      <c r="N249" s="22">
        <v>164342.87417970478</v>
      </c>
      <c r="O249" s="22">
        <f>+N249/M249*L249</f>
        <v>4723.475727333673</v>
      </c>
      <c r="P249" s="24">
        <f>+O249/F249</f>
        <v>0.04095828368792589</v>
      </c>
      <c r="Q249" s="25">
        <v>0.0065956885016549924</v>
      </c>
      <c r="R249" s="25">
        <v>0.019455136891267523</v>
      </c>
      <c r="S249" s="26">
        <f>+Q249/R249</f>
        <v>0.3390204108312124</v>
      </c>
      <c r="T249" s="26">
        <f>+IF(S249&lt;0.7,0.7,IF(S249&gt;1.3,1.3,S249))</f>
        <v>0.7</v>
      </c>
      <c r="U249" s="26">
        <v>1.1336906388347088</v>
      </c>
      <c r="V249" s="27">
        <f>+O249/N249*(C249-19600000)</f>
        <v>6854558.478610577</v>
      </c>
      <c r="W249" s="27">
        <f>+V249*(T249-1)</f>
        <v>-2056367.5435831735</v>
      </c>
      <c r="X249" s="27">
        <f>+(U249-1)*(V249+W249)</f>
        <v>641473.2113547223</v>
      </c>
      <c r="Y249" s="27">
        <v>0</v>
      </c>
      <c r="Z249" s="27">
        <v>0</v>
      </c>
      <c r="AA249" s="54">
        <f>SUM(V249:Z249)</f>
        <v>5439664.146382126</v>
      </c>
    </row>
    <row r="250" spans="1:27" ht="12.75">
      <c r="A250" s="18" t="s">
        <v>271</v>
      </c>
      <c r="B250" s="19" t="s">
        <v>279</v>
      </c>
      <c r="C250" s="11">
        <v>258089177.59626487</v>
      </c>
      <c r="D250" s="12">
        <v>5718.002286868716</v>
      </c>
      <c r="E250" s="10">
        <v>2.3150977934956884</v>
      </c>
      <c r="F250" s="12">
        <f>+D250*E250</f>
        <v>13237.734477533064</v>
      </c>
      <c r="G250" s="13">
        <v>-0.41136873597606377</v>
      </c>
      <c r="H250" s="13">
        <v>32.901811511955174</v>
      </c>
      <c r="I250" s="13">
        <v>6.607587567515115</v>
      </c>
      <c r="J250" s="13">
        <f>+IF(I250&gt;10,10,I250)</f>
        <v>6.607587567515115</v>
      </c>
      <c r="K250" s="13">
        <f>-2.211-(0.131*G250)+(0.152*H250)+(0.392*J250)</f>
        <v>5.434138980695976</v>
      </c>
      <c r="L250" s="12">
        <f>+K250/100*F250</f>
        <v>719.356889404655</v>
      </c>
      <c r="M250" s="12">
        <v>105999.85496559422</v>
      </c>
      <c r="N250" s="12">
        <v>164342.87417970478</v>
      </c>
      <c r="O250" s="12">
        <f>+N250/M250*L250</f>
        <v>1115.2956653016709</v>
      </c>
      <c r="P250" s="14">
        <f>+O250/F250</f>
        <v>0.0842512491238239</v>
      </c>
      <c r="Q250" s="15">
        <v>0.03451027752860253</v>
      </c>
      <c r="R250" s="15">
        <v>0.019455136891267523</v>
      </c>
      <c r="S250" s="16">
        <f>+Q250/R250</f>
        <v>1.7738388437704868</v>
      </c>
      <c r="T250" s="16">
        <f>+IF(S250&lt;0.7,0.7,IF(S250&gt;1.3,1.3,S250))</f>
        <v>1.3</v>
      </c>
      <c r="U250" s="16">
        <v>1.1336906388347088</v>
      </c>
      <c r="V250" s="17">
        <f>+O250/N250*(C250-19600000)</f>
        <v>1618481.7706402387</v>
      </c>
      <c r="W250" s="17">
        <f>+V250*(T250-1)</f>
        <v>485544.5311920717</v>
      </c>
      <c r="X250" s="17">
        <f>+(U250-1)*(V250+W250)</f>
        <v>281288.62041699135</v>
      </c>
      <c r="Y250" s="17">
        <v>0</v>
      </c>
      <c r="Z250" s="17">
        <v>0</v>
      </c>
      <c r="AA250" s="53">
        <f>SUM(V250:Z250)</f>
        <v>2385314.922249302</v>
      </c>
    </row>
    <row r="251" spans="1:27" ht="12.75">
      <c r="A251" s="28" t="s">
        <v>271</v>
      </c>
      <c r="B251" s="29" t="s">
        <v>174</v>
      </c>
      <c r="C251" s="21">
        <v>258089177.59626487</v>
      </c>
      <c r="D251" s="22">
        <v>51534.416678189205</v>
      </c>
      <c r="E251" s="20">
        <v>2.3150977934956884</v>
      </c>
      <c r="F251" s="22">
        <f>+D251*E251</f>
        <v>119307.21434076324</v>
      </c>
      <c r="G251" s="23">
        <v>-0.41136873597606405</v>
      </c>
      <c r="H251" s="23">
        <v>23.519044097171932</v>
      </c>
      <c r="I251" s="23">
        <v>5.928211161475105</v>
      </c>
      <c r="J251" s="23">
        <f>+IF(I251&gt;10,10,I251)</f>
        <v>5.928211161475105</v>
      </c>
      <c r="K251" s="23">
        <f>-2.211-(0.131*G251)+(0.152*H251)+(0.392*J251)</f>
        <v>3.74164278248124</v>
      </c>
      <c r="L251" s="22">
        <f>+K251/100*F251</f>
        <v>4464.049774360591</v>
      </c>
      <c r="M251" s="22">
        <v>105999.85496559422</v>
      </c>
      <c r="N251" s="22">
        <v>164342.87417970478</v>
      </c>
      <c r="O251" s="22">
        <f>+N251/M251*L251</f>
        <v>6921.092209397906</v>
      </c>
      <c r="P251" s="24">
        <f>+O251/F251</f>
        <v>0.05801067645104847</v>
      </c>
      <c r="Q251" s="25">
        <v>0.011520295667022003</v>
      </c>
      <c r="R251" s="25">
        <v>0.019455136891267523</v>
      </c>
      <c r="S251" s="26">
        <f>+Q251/R251</f>
        <v>0.5921467287229889</v>
      </c>
      <c r="T251" s="26">
        <f>+IF(S251&lt;0.7,0.7,IF(S251&gt;1.3,1.3,S251))</f>
        <v>0.7</v>
      </c>
      <c r="U251" s="26">
        <v>1.1336906388347088</v>
      </c>
      <c r="V251" s="27">
        <f>+O251/N251*(C251-19600000)</f>
        <v>10043669.963337302</v>
      </c>
      <c r="W251" s="27">
        <f>+V251*(T251-1)</f>
        <v>-3013100.989001191</v>
      </c>
      <c r="X251" s="27">
        <f>+(U251-1)*(V251+W251)</f>
        <v>939921.2575504779</v>
      </c>
      <c r="Y251" s="27">
        <v>0</v>
      </c>
      <c r="Z251" s="27">
        <v>0</v>
      </c>
      <c r="AA251" s="54">
        <f>SUM(V251:Z251)</f>
        <v>7970490.231886589</v>
      </c>
    </row>
    <row r="252" spans="1:27" ht="12.75">
      <c r="A252" s="18" t="s">
        <v>271</v>
      </c>
      <c r="B252" s="19" t="s">
        <v>118</v>
      </c>
      <c r="C252" s="11">
        <v>258089177.59626487</v>
      </c>
      <c r="D252" s="12">
        <v>20391</v>
      </c>
      <c r="E252" s="10">
        <v>2.3150977934956884</v>
      </c>
      <c r="F252" s="12">
        <f>+D252*E252</f>
        <v>47207.159107170584</v>
      </c>
      <c r="G252" s="13">
        <v>-2.635219711443442</v>
      </c>
      <c r="H252" s="13">
        <v>21.087734784954147</v>
      </c>
      <c r="I252" s="13">
        <v>6.88175579709062</v>
      </c>
      <c r="J252" s="13">
        <f>+IF(I252&gt;10,10,I252)</f>
        <v>6.88175579709062</v>
      </c>
      <c r="K252" s="13">
        <f>-2.211-(0.131*G252)+(0.152*H252)+(0.392*J252)</f>
        <v>4.037197741971645</v>
      </c>
      <c r="L252" s="12">
        <f>+K252/100*F252</f>
        <v>1905.8463615236526</v>
      </c>
      <c r="M252" s="12">
        <v>105999.85496559422</v>
      </c>
      <c r="N252" s="12">
        <v>164342.87417970478</v>
      </c>
      <c r="O252" s="12">
        <f>+N252/M252*L252</f>
        <v>2954.8367674596657</v>
      </c>
      <c r="P252" s="14">
        <f>+O252/F252</f>
        <v>0.06259298003405668</v>
      </c>
      <c r="Q252" s="15">
        <v>0</v>
      </c>
      <c r="R252" s="15">
        <v>0.019455136891267523</v>
      </c>
      <c r="S252" s="16">
        <f>+Q252/R252</f>
        <v>0</v>
      </c>
      <c r="T252" s="16">
        <f>+IF(S252&lt;0.7,0.7,IF(S252&gt;1.3,1.3,S252))</f>
        <v>0.7</v>
      </c>
      <c r="U252" s="16">
        <v>1.1336906388347088</v>
      </c>
      <c r="V252" s="17">
        <f>+O252/N252*(C252-19600000)</f>
        <v>4287965.597048604</v>
      </c>
      <c r="W252" s="17">
        <f>+V252*(T252-1)</f>
        <v>-1286389.6791145813</v>
      </c>
      <c r="X252" s="17">
        <f>+(U252-1)*(V252+W252)</f>
        <v>401282.6019794769</v>
      </c>
      <c r="Y252" s="17">
        <v>0</v>
      </c>
      <c r="Z252" s="17">
        <v>0</v>
      </c>
      <c r="AA252" s="53">
        <f>SUM(V252:Z252)</f>
        <v>3402858.5199134997</v>
      </c>
    </row>
    <row r="253" spans="1:27" ht="12.75">
      <c r="A253" s="28" t="s">
        <v>271</v>
      </c>
      <c r="B253" s="29" t="s">
        <v>280</v>
      </c>
      <c r="C253" s="21">
        <v>258089177.59626487</v>
      </c>
      <c r="D253" s="22">
        <v>5015.527429832904</v>
      </c>
      <c r="E253" s="20">
        <v>2.3150977934956884</v>
      </c>
      <c r="F253" s="22">
        <f>+D253*E253</f>
        <v>11611.436486023258</v>
      </c>
      <c r="G253" s="23">
        <v>-2.6352197114434417</v>
      </c>
      <c r="H253" s="23">
        <v>40.15840525932296</v>
      </c>
      <c r="I253" s="23">
        <v>9.273473759371653</v>
      </c>
      <c r="J253" s="23">
        <f>+IF(I253&gt;10,10,I253)</f>
        <v>9.273473759371653</v>
      </c>
      <c r="K253" s="23">
        <f>-2.211-(0.131*G253)+(0.152*H253)+(0.392*J253)</f>
        <v>7.87349309528987</v>
      </c>
      <c r="L253" s="22">
        <f>+K253/100*F253</f>
        <v>914.22564999101</v>
      </c>
      <c r="M253" s="22">
        <v>105999.85496559422</v>
      </c>
      <c r="N253" s="22">
        <v>164342.87417970478</v>
      </c>
      <c r="O253" s="22">
        <f>+N253/M253*L253</f>
        <v>1417.4214768227641</v>
      </c>
      <c r="P253" s="24">
        <f>+O253/F253</f>
        <v>0.12207115618544882</v>
      </c>
      <c r="Q253" s="25">
        <v>0.04877064308330359</v>
      </c>
      <c r="R253" s="25">
        <v>0.019455136891267523</v>
      </c>
      <c r="S253" s="26">
        <f>+Q253/R253</f>
        <v>2.5068260046627784</v>
      </c>
      <c r="T253" s="26">
        <f>+IF(S253&lt;0.7,0.7,IF(S253&gt;1.3,1.3,S253))</f>
        <v>1.3</v>
      </c>
      <c r="U253" s="26">
        <v>1.1336906388347088</v>
      </c>
      <c r="V253" s="27">
        <f>+O253/N253*(C253-19600000)</f>
        <v>2056917.1861087591</v>
      </c>
      <c r="W253" s="27">
        <f>+V253*(T253-1)</f>
        <v>617075.1558326278</v>
      </c>
      <c r="X253" s="27">
        <f>+(U253-1)*(V253+W253)</f>
        <v>357487.744433263</v>
      </c>
      <c r="Y253" s="27">
        <v>0</v>
      </c>
      <c r="Z253" s="27">
        <v>0</v>
      </c>
      <c r="AA253" s="54">
        <f>SUM(V253:Z253)</f>
        <v>3031480.08637465</v>
      </c>
    </row>
    <row r="254" spans="1:27" ht="12.75">
      <c r="A254" s="18" t="s">
        <v>271</v>
      </c>
      <c r="B254" s="19" t="s">
        <v>76</v>
      </c>
      <c r="C254" s="11">
        <v>258089177.59626487</v>
      </c>
      <c r="D254" s="12">
        <v>4528.937846146943</v>
      </c>
      <c r="E254" s="10">
        <v>2.3150977934956884</v>
      </c>
      <c r="F254" s="12">
        <f>+D254*E254</f>
        <v>10484.934014493903</v>
      </c>
      <c r="G254" s="13">
        <v>-0.4113687359760635</v>
      </c>
      <c r="H254" s="13">
        <v>35.31180720346011</v>
      </c>
      <c r="I254" s="13">
        <v>7.54483379605313</v>
      </c>
      <c r="J254" s="13">
        <f>+IF(I254&gt;10,10,I254)</f>
        <v>7.54483379605313</v>
      </c>
      <c r="K254" s="13">
        <f>-2.211-(0.131*G254)+(0.152*H254)+(0.392*J254)</f>
        <v>6.167858847391628</v>
      </c>
      <c r="L254" s="12">
        <f>+K254/100*F254</f>
        <v>646.6959302561364</v>
      </c>
      <c r="M254" s="12">
        <v>105999.85496559422</v>
      </c>
      <c r="N254" s="12">
        <v>164342.87417970478</v>
      </c>
      <c r="O254" s="12">
        <f>+N254/M254*L254</f>
        <v>1002.6416350579728</v>
      </c>
      <c r="P254" s="14">
        <f>+O254/F254</f>
        <v>0.09562689032396064</v>
      </c>
      <c r="Q254" s="15">
        <v>0.05658989816458408</v>
      </c>
      <c r="R254" s="15">
        <v>0.019455136891267523</v>
      </c>
      <c r="S254" s="16">
        <f>+Q254/R254</f>
        <v>2.9087381127595444</v>
      </c>
      <c r="T254" s="16">
        <f>+IF(S254&lt;0.7,0.7,IF(S254&gt;1.3,1.3,S254))</f>
        <v>1.3</v>
      </c>
      <c r="U254" s="16">
        <v>1.1336906388347088</v>
      </c>
      <c r="V254" s="17">
        <f>+O254/N254*(C254-19600000)</f>
        <v>1455001.8074241509</v>
      </c>
      <c r="W254" s="17">
        <f>+V254*(T254-1)</f>
        <v>436500.54222724534</v>
      </c>
      <c r="X254" s="17">
        <f>+(U254-1)*(V254+W254)</f>
        <v>252876.15748224786</v>
      </c>
      <c r="Y254" s="17">
        <v>0</v>
      </c>
      <c r="Z254" s="17">
        <v>0</v>
      </c>
      <c r="AA254" s="53">
        <f>SUM(V254:Z254)</f>
        <v>2144378.507133644</v>
      </c>
    </row>
    <row r="255" spans="1:27" ht="12.75">
      <c r="A255" s="28" t="s">
        <v>271</v>
      </c>
      <c r="B255" s="29" t="s">
        <v>196</v>
      </c>
      <c r="C255" s="21">
        <v>258089177.59626487</v>
      </c>
      <c r="D255" s="22">
        <v>34669.651176156</v>
      </c>
      <c r="E255" s="20">
        <v>2.3150977934956884</v>
      </c>
      <c r="F255" s="22">
        <f>+D255*E255</f>
        <v>80263.63293918397</v>
      </c>
      <c r="G255" s="23">
        <v>-0.0053678432520623</v>
      </c>
      <c r="H255" s="23">
        <v>23.188080939225365</v>
      </c>
      <c r="I255" s="23">
        <v>7.30632440650832</v>
      </c>
      <c r="J255" s="23">
        <f>+IF(I255&gt;10,10,I255)</f>
        <v>7.30632440650832</v>
      </c>
      <c r="K255" s="23">
        <f>-2.211-(0.131*G255)+(0.152*H255)+(0.392*J255)</f>
        <v>4.178370657579537</v>
      </c>
      <c r="L255" s="22">
        <f>+K255/100*F255</f>
        <v>3353.7120874382067</v>
      </c>
      <c r="M255" s="22">
        <v>105999.85496559422</v>
      </c>
      <c r="N255" s="22">
        <v>164342.87417970478</v>
      </c>
      <c r="O255" s="22">
        <f>+N255/M255*L255</f>
        <v>5199.617337209652</v>
      </c>
      <c r="P255" s="24">
        <f>+O255/F255</f>
        <v>0.06478173422762236</v>
      </c>
      <c r="Q255" s="25">
        <v>0.009272800688810565</v>
      </c>
      <c r="R255" s="25">
        <v>0.019455136891267523</v>
      </c>
      <c r="S255" s="26">
        <f>+Q255/R255</f>
        <v>0.47662479789451806</v>
      </c>
      <c r="T255" s="26">
        <f>+IF(S255&lt;0.7,0.7,IF(S255&gt;1.3,1.3,S255))</f>
        <v>0.7</v>
      </c>
      <c r="U255" s="26">
        <v>1.1336906388347088</v>
      </c>
      <c r="V255" s="27">
        <f>+O255/N255*(C255-19600000)</f>
        <v>7545520.11309261</v>
      </c>
      <c r="W255" s="27">
        <f>+V255*(T255-1)</f>
        <v>-2263656.0339277834</v>
      </c>
      <c r="X255" s="27">
        <f>+(U255-1)*(V255+W255)</f>
        <v>706135.7829816465</v>
      </c>
      <c r="Y255" s="27">
        <v>0</v>
      </c>
      <c r="Z255" s="27">
        <v>0</v>
      </c>
      <c r="AA255" s="54">
        <f>SUM(V255:Z255)</f>
        <v>5987999.862146473</v>
      </c>
    </row>
    <row r="256" spans="1:27" ht="12.75">
      <c r="A256" s="18" t="s">
        <v>271</v>
      </c>
      <c r="B256" s="19" t="s">
        <v>154</v>
      </c>
      <c r="C256" s="11">
        <v>258089177.59626487</v>
      </c>
      <c r="D256" s="12">
        <v>4449.524771395827</v>
      </c>
      <c r="E256" s="10">
        <v>2.3150977934956884</v>
      </c>
      <c r="F256" s="12">
        <f>+D256*E256</f>
        <v>10301.084980362886</v>
      </c>
      <c r="G256" s="13">
        <v>-1.0176125244618404</v>
      </c>
      <c r="H256" s="13">
        <v>38.71622183481313</v>
      </c>
      <c r="I256" s="13">
        <v>7.241238238101736</v>
      </c>
      <c r="J256" s="13">
        <f>+IF(I256&gt;10,10,I256)</f>
        <v>7.241238238101736</v>
      </c>
      <c r="K256" s="13">
        <f>-2.211-(0.131*G256)+(0.152*H256)+(0.392*J256)</f>
        <v>6.645738348931978</v>
      </c>
      <c r="L256" s="12">
        <f>+K256/100*F256</f>
        <v>684.5831548960485</v>
      </c>
      <c r="M256" s="12">
        <v>105999.85496559422</v>
      </c>
      <c r="N256" s="12">
        <v>164342.87417970478</v>
      </c>
      <c r="O256" s="12">
        <f>+N256/M256*L256</f>
        <v>1061.3822379959324</v>
      </c>
      <c r="P256" s="14">
        <f>+O256/F256</f>
        <v>0.10303596563073321</v>
      </c>
      <c r="Q256" s="15">
        <v>0.05316094870692771</v>
      </c>
      <c r="R256" s="15">
        <v>0.019455136891267523</v>
      </c>
      <c r="S256" s="16">
        <f>+Q256/R256</f>
        <v>2.7324890595238682</v>
      </c>
      <c r="T256" s="16">
        <f>+IF(S256&lt;0.7,0.7,IF(S256&gt;1.3,1.3,S256))</f>
        <v>1.3</v>
      </c>
      <c r="U256" s="16">
        <v>1.1336906388347088</v>
      </c>
      <c r="V256" s="17">
        <f>+O256/N256*(C256-19600000)</f>
        <v>1540244.3112814475</v>
      </c>
      <c r="W256" s="17">
        <f>+V256*(T256-1)</f>
        <v>462073.2933844343</v>
      </c>
      <c r="X256" s="17">
        <f>+(U256-1)*(V256+W256)</f>
        <v>267691.1197177656</v>
      </c>
      <c r="Y256" s="17">
        <v>0</v>
      </c>
      <c r="Z256" s="17">
        <v>0</v>
      </c>
      <c r="AA256" s="53">
        <f>SUM(V256:Z256)</f>
        <v>2270008.7243836476</v>
      </c>
    </row>
    <row r="257" spans="1:27" ht="12.75">
      <c r="A257" s="28" t="s">
        <v>271</v>
      </c>
      <c r="B257" s="29" t="s">
        <v>286</v>
      </c>
      <c r="C257" s="21">
        <v>258089177.59626487</v>
      </c>
      <c r="D257" s="22">
        <v>24831.306783472046</v>
      </c>
      <c r="E257" s="20">
        <v>2.3150977934956884</v>
      </c>
      <c r="F257" s="22">
        <f>+D257*E257</f>
        <v>57486.903544030654</v>
      </c>
      <c r="G257" s="23">
        <v>-2.029709309770788</v>
      </c>
      <c r="H257" s="23">
        <v>22.251427246671163</v>
      </c>
      <c r="I257" s="23">
        <v>6.726861814600927</v>
      </c>
      <c r="J257" s="23">
        <f>+IF(I257&gt;10,10,I257)</f>
        <v>6.726861814600927</v>
      </c>
      <c r="K257" s="23">
        <f>-2.211-(0.131*G257)+(0.152*H257)+(0.392*J257)</f>
        <v>4.074038692397553</v>
      </c>
      <c r="L257" s="22">
        <f>+K257/100*F257</f>
        <v>2342.038693445069</v>
      </c>
      <c r="M257" s="22">
        <v>105999.85496559422</v>
      </c>
      <c r="N257" s="22">
        <v>164342.87417970478</v>
      </c>
      <c r="O257" s="22">
        <f>+N257/M257*L257</f>
        <v>3631.112235443854</v>
      </c>
      <c r="P257" s="24">
        <f>+O257/F257</f>
        <v>0.06316416455902334</v>
      </c>
      <c r="Q257" s="25">
        <v>0.0006587923543328681</v>
      </c>
      <c r="R257" s="25">
        <v>0.019455136891267523</v>
      </c>
      <c r="S257" s="26">
        <f>+Q257/R257</f>
        <v>0.03386212895929652</v>
      </c>
      <c r="T257" s="26">
        <f>+IF(S257&lt;0.7,0.7,IF(S257&gt;1.3,1.3,S257))</f>
        <v>0.7</v>
      </c>
      <c r="U257" s="26">
        <v>1.1336906388347088</v>
      </c>
      <c r="V257" s="27">
        <f>+O257/N257*(C257-19600000)</f>
        <v>5269355.152227722</v>
      </c>
      <c r="W257" s="27">
        <f>+V257*(T257-1)</f>
        <v>-1580806.5456683168</v>
      </c>
      <c r="X257" s="27">
        <f>+(U257-1)*(V257+W257)</f>
        <v>493124.41958380176</v>
      </c>
      <c r="Y257" s="27">
        <v>0</v>
      </c>
      <c r="Z257" s="27">
        <v>0</v>
      </c>
      <c r="AA257" s="54">
        <f>SUM(V257:Z257)</f>
        <v>4181673.0261432067</v>
      </c>
    </row>
    <row r="258" spans="1:27" ht="12.75">
      <c r="A258" s="18" t="s">
        <v>271</v>
      </c>
      <c r="B258" s="19" t="s">
        <v>287</v>
      </c>
      <c r="C258" s="11">
        <v>258089177.59626487</v>
      </c>
      <c r="D258" s="12">
        <v>32658.287760913976</v>
      </c>
      <c r="E258" s="10">
        <v>2.3150977934956884</v>
      </c>
      <c r="F258" s="12">
        <f>+D258*E258</f>
        <v>75607.12993463919</v>
      </c>
      <c r="G258" s="13">
        <v>0</v>
      </c>
      <c r="H258" s="13">
        <v>17.258171956849953</v>
      </c>
      <c r="I258" s="13">
        <v>6.067170910476805</v>
      </c>
      <c r="J258" s="13">
        <f>+IF(I258&gt;10,10,I258)</f>
        <v>6.067170910476805</v>
      </c>
      <c r="K258" s="13">
        <f>-2.211-(0.131*G258)+(0.152*H258)+(0.392*J258)</f>
        <v>2.790573134348101</v>
      </c>
      <c r="L258" s="12">
        <f>+K258/100*F258</f>
        <v>2109.872255607702</v>
      </c>
      <c r="M258" s="12">
        <v>105999.85496559422</v>
      </c>
      <c r="N258" s="12">
        <v>164342.87417970478</v>
      </c>
      <c r="O258" s="12">
        <f>+N258/M258*L258</f>
        <v>3271.159859144461</v>
      </c>
      <c r="P258" s="14">
        <f>+O258/F258</f>
        <v>0.04326522990586088</v>
      </c>
      <c r="Q258" s="15">
        <v>3.086210112177025E-05</v>
      </c>
      <c r="R258" s="15">
        <v>0.019455136891267523</v>
      </c>
      <c r="S258" s="16">
        <f>+Q258/R258</f>
        <v>0.0015863214581452144</v>
      </c>
      <c r="T258" s="16">
        <f>+IF(S258&lt;0.7,0.7,IF(S258&gt;1.3,1.3,S258))</f>
        <v>0.7</v>
      </c>
      <c r="U258" s="16">
        <v>1.1336906388347088</v>
      </c>
      <c r="V258" s="17">
        <f>+O258/N258*(C258-19600000)</f>
        <v>4747003.65615011</v>
      </c>
      <c r="W258" s="17">
        <f>+V258*(T258-1)</f>
        <v>-1424101.0968450333</v>
      </c>
      <c r="X258" s="17">
        <f>+(U258-1)*(V258+W258)</f>
        <v>444240.9659389844</v>
      </c>
      <c r="Y258" s="17">
        <v>0</v>
      </c>
      <c r="Z258" s="17">
        <v>0</v>
      </c>
      <c r="AA258" s="53">
        <f>SUM(V258:Z258)</f>
        <v>3767143.525244061</v>
      </c>
    </row>
    <row r="259" spans="1:27" ht="12.75">
      <c r="A259" s="28" t="s">
        <v>271</v>
      </c>
      <c r="B259" s="29" t="s">
        <v>281</v>
      </c>
      <c r="C259" s="21">
        <v>258089177.59626487</v>
      </c>
      <c r="D259" s="22">
        <v>23555.905257838735</v>
      </c>
      <c r="E259" s="20">
        <v>2.3150977934956884</v>
      </c>
      <c r="F259" s="22">
        <f>+D259*E259</f>
        <v>54534.22428621594</v>
      </c>
      <c r="G259" s="23">
        <v>-4.939261269038659</v>
      </c>
      <c r="H259" s="23">
        <v>33.0866584163741</v>
      </c>
      <c r="I259" s="23">
        <v>8.470800475611249</v>
      </c>
      <c r="J259" s="23">
        <f>+IF(I259&gt;10,10,I259)</f>
        <v>8.470800475611249</v>
      </c>
      <c r="K259" s="23">
        <f>-2.211-(0.131*G259)+(0.152*H259)+(0.392*J259)</f>
        <v>6.785769091972536</v>
      </c>
      <c r="L259" s="22">
        <f>+K259/100*F259</f>
        <v>3700.5665361610218</v>
      </c>
      <c r="M259" s="22">
        <v>105999.85496559422</v>
      </c>
      <c r="N259" s="22">
        <v>164342.87417970478</v>
      </c>
      <c r="O259" s="22">
        <f>+N259/M259*L259</f>
        <v>5737.382761922984</v>
      </c>
      <c r="P259" s="24">
        <f>+O259/F259</f>
        <v>0.10520701150549168</v>
      </c>
      <c r="Q259" s="25">
        <v>0.04917536286026289</v>
      </c>
      <c r="R259" s="25">
        <v>0.019455136891267523</v>
      </c>
      <c r="S259" s="26">
        <f>+Q259/R259</f>
        <v>2.5276287252615193</v>
      </c>
      <c r="T259" s="26">
        <f>+IF(S259&lt;0.7,0.7,IF(S259&gt;1.3,1.3,S259))</f>
        <v>1.3</v>
      </c>
      <c r="U259" s="26">
        <v>1.1336906388347088</v>
      </c>
      <c r="V259" s="27">
        <f>+O259/N259*(C259-19600000)</f>
        <v>8325908.27728736</v>
      </c>
      <c r="W259" s="27">
        <f>+V259*(T259-1)</f>
        <v>2497772.4831862086</v>
      </c>
      <c r="X259" s="27">
        <f>+(U259-1)*(V259+W259)</f>
        <v>1447024.7954106578</v>
      </c>
      <c r="Y259" s="27">
        <v>0</v>
      </c>
      <c r="Z259" s="27">
        <v>0</v>
      </c>
      <c r="AA259" s="54">
        <f>SUM(V259:Z259)</f>
        <v>12270705.555884225</v>
      </c>
    </row>
    <row r="260" spans="1:27" ht="12.75">
      <c r="A260" s="18" t="s">
        <v>271</v>
      </c>
      <c r="B260" s="19" t="s">
        <v>282</v>
      </c>
      <c r="C260" s="11">
        <v>258089177.59626487</v>
      </c>
      <c r="D260" s="12">
        <v>3715</v>
      </c>
      <c r="E260" s="10">
        <v>2.3150977934956884</v>
      </c>
      <c r="F260" s="12">
        <f>+D260*E260</f>
        <v>8600.588302836482</v>
      </c>
      <c r="G260" s="13">
        <v>0</v>
      </c>
      <c r="H260" s="13">
        <v>54.93943472409153</v>
      </c>
      <c r="I260" s="13">
        <v>8.562387541105666</v>
      </c>
      <c r="J260" s="13">
        <f>+IF(I260&gt;10,10,I260)</f>
        <v>8.562387541105666</v>
      </c>
      <c r="K260" s="13">
        <f>-2.211-(0.131*G260)+(0.152*H260)+(0.392*J260)</f>
        <v>9.496249994175333</v>
      </c>
      <c r="L260" s="12">
        <f>+K260/100*F260</f>
        <v>816.7333662071538</v>
      </c>
      <c r="M260" s="12">
        <v>105999.85496559422</v>
      </c>
      <c r="N260" s="12">
        <v>164342.87417970478</v>
      </c>
      <c r="O260" s="12">
        <f>+N260/M260*L260</f>
        <v>1266.268797108411</v>
      </c>
      <c r="P260" s="14">
        <f>+O260/F260</f>
        <v>0.14723048616230058</v>
      </c>
      <c r="Q260" s="15">
        <v>0.07937165434616364</v>
      </c>
      <c r="R260" s="15">
        <v>0.019455136891267523</v>
      </c>
      <c r="S260" s="16">
        <f>+Q260/R260</f>
        <v>4.079727364025373</v>
      </c>
      <c r="T260" s="16">
        <f>+IF(S260&lt;0.7,0.7,IF(S260&gt;1.3,1.3,S260))</f>
        <v>1.3</v>
      </c>
      <c r="U260" s="16">
        <v>1.1336906388347088</v>
      </c>
      <c r="V260" s="17">
        <f>+O260/N260*(C260-19600000)</f>
        <v>1837569.2012540596</v>
      </c>
      <c r="W260" s="17">
        <f>+V260*(T260-1)</f>
        <v>551270.760376218</v>
      </c>
      <c r="X260" s="17">
        <f>+(U260-1)*(V260+W260)</f>
        <v>319365.540544233</v>
      </c>
      <c r="Y260" s="17">
        <v>0</v>
      </c>
      <c r="Z260" s="17">
        <v>0</v>
      </c>
      <c r="AA260" s="53">
        <f>SUM(V260:Z260)</f>
        <v>2708205.50217451</v>
      </c>
    </row>
    <row r="261" spans="1:27" ht="12.75">
      <c r="A261" s="28" t="s">
        <v>271</v>
      </c>
      <c r="B261" s="29" t="s">
        <v>288</v>
      </c>
      <c r="C261" s="21">
        <v>258089177.59626487</v>
      </c>
      <c r="D261" s="22">
        <v>478906.1751793034</v>
      </c>
      <c r="E261" s="20">
        <v>2.3150977934956884</v>
      </c>
      <c r="F261" s="22">
        <f>+D261*E261</f>
        <v>1108714.6294490648</v>
      </c>
      <c r="G261" s="23">
        <v>-0.6619476399569577</v>
      </c>
      <c r="H261" s="23">
        <v>22.610211928641696</v>
      </c>
      <c r="I261" s="23">
        <v>6.799681057164789</v>
      </c>
      <c r="J261" s="23">
        <f>+IF(I261&gt;10,10,I261)</f>
        <v>6.799681057164789</v>
      </c>
      <c r="K261" s="23">
        <f>-2.211-(0.131*G261)+(0.152*H261)+(0.392*J261)</f>
        <v>3.9779423283964968</v>
      </c>
      <c r="L261" s="22">
        <f>+K261/100*F261</f>
        <v>44104.02854597873</v>
      </c>
      <c r="M261" s="22">
        <v>105999.85496559422</v>
      </c>
      <c r="N261" s="22">
        <v>164342.87417970478</v>
      </c>
      <c r="O261" s="22">
        <f>+N261/M261*L261</f>
        <v>68379.17671210521</v>
      </c>
      <c r="P261" s="24">
        <f>+O261/F261</f>
        <v>0.06167428019424957</v>
      </c>
      <c r="Q261" s="25">
        <v>0.004917538431371482</v>
      </c>
      <c r="R261" s="25">
        <v>0.019455136891267523</v>
      </c>
      <c r="S261" s="26">
        <f>+Q261/R261</f>
        <v>0.2527629827975525</v>
      </c>
      <c r="T261" s="26">
        <f>+IF(S261&lt;0.7,0.7,IF(S261&gt;1.3,1.3,S261))</f>
        <v>0.7</v>
      </c>
      <c r="U261" s="26">
        <v>1.1336906388347088</v>
      </c>
      <c r="V261" s="27">
        <f>+O261/N261*(C261-19600000)</f>
        <v>99229697.05974343</v>
      </c>
      <c r="W261" s="27">
        <f>+V261*(T261-1)</f>
        <v>-29768909.117923036</v>
      </c>
      <c r="X261" s="27">
        <f>+(U261-1)*(V261+W261)</f>
        <v>9286257.113904204</v>
      </c>
      <c r="Y261" s="27">
        <v>19600000</v>
      </c>
      <c r="Z261" s="27">
        <v>18512178</v>
      </c>
      <c r="AA261" s="54">
        <f>SUM(V261:Z261)</f>
        <v>116859223.0557246</v>
      </c>
    </row>
    <row r="262" spans="1:27" ht="12.75">
      <c r="A262" s="18" t="s">
        <v>289</v>
      </c>
      <c r="B262" s="19" t="s">
        <v>290</v>
      </c>
      <c r="C262" s="11">
        <v>32851740.691552185</v>
      </c>
      <c r="D262" s="12">
        <v>46251.60996972287</v>
      </c>
      <c r="E262" s="10">
        <v>2.719312286260083</v>
      </c>
      <c r="F262" s="12">
        <f>+D262*E262</f>
        <v>125772.57124997675</v>
      </c>
      <c r="G262" s="13">
        <v>0</v>
      </c>
      <c r="H262" s="13">
        <v>28.1483057663685</v>
      </c>
      <c r="I262" s="13">
        <v>4.090284409866992</v>
      </c>
      <c r="J262" s="13">
        <f>+IF(I262&gt;10,10,I262)</f>
        <v>4.090284409866992</v>
      </c>
      <c r="K262" s="13">
        <f>-2.211-(0.131*G262)+(0.152*H262)+(0.392*J262)</f>
        <v>3.6709339651558737</v>
      </c>
      <c r="L262" s="12">
        <f>+K262/100*F262</f>
        <v>4617.028036865268</v>
      </c>
      <c r="M262" s="12">
        <v>26823.12456147376</v>
      </c>
      <c r="N262" s="12">
        <v>26919.452870407553</v>
      </c>
      <c r="O262" s="12">
        <f>+N262/M262*L262</f>
        <v>4633.608897982766</v>
      </c>
      <c r="P262" s="14">
        <f>+O262/F262</f>
        <v>0.03684117174302917</v>
      </c>
      <c r="Q262" s="15">
        <v>0.03333320590141279</v>
      </c>
      <c r="R262" s="15">
        <v>0.023721826107525452</v>
      </c>
      <c r="S262" s="16">
        <f>+Q262/R262</f>
        <v>1.4051703165819198</v>
      </c>
      <c r="T262" s="16">
        <f>+IF(S262&lt;0.7,0.7,IF(S262&gt;1.3,1.3,S262))</f>
        <v>1.3</v>
      </c>
      <c r="U262" s="16">
        <v>0.9720016443545609</v>
      </c>
      <c r="V262" s="17">
        <f>+O262/N262*(C262-19600000)</f>
        <v>2281004.145133908</v>
      </c>
      <c r="W262" s="17">
        <f>+V262*(T262-1)</f>
        <v>684301.2435401725</v>
      </c>
      <c r="X262" s="17">
        <f>+(U262-1)*(V262+W262)</f>
        <v>-83023.67486943382</v>
      </c>
      <c r="Y262" s="17">
        <v>0</v>
      </c>
      <c r="Z262" s="17">
        <v>0</v>
      </c>
      <c r="AA262" s="53">
        <f>SUM(V262:Z262)</f>
        <v>2882281.7138046464</v>
      </c>
    </row>
    <row r="263" spans="1:27" ht="12.75">
      <c r="A263" s="28" t="s">
        <v>289</v>
      </c>
      <c r="B263" s="29" t="s">
        <v>291</v>
      </c>
      <c r="C263" s="21">
        <v>32851740.691552185</v>
      </c>
      <c r="D263" s="22">
        <v>113730.0164388751</v>
      </c>
      <c r="E263" s="20">
        <v>2.719312286260083</v>
      </c>
      <c r="F263" s="22">
        <f>+D263*E263</f>
        <v>309267.4310187943</v>
      </c>
      <c r="G263" s="23">
        <v>0</v>
      </c>
      <c r="H263" s="23">
        <v>34.46433614613206</v>
      </c>
      <c r="I263" s="23">
        <v>4.290758692482275</v>
      </c>
      <c r="J263" s="23">
        <f>+IF(I263&gt;10,10,I263)</f>
        <v>4.290758692482275</v>
      </c>
      <c r="K263" s="23">
        <f>-2.211-(0.131*G263)+(0.152*H263)+(0.392*J263)</f>
        <v>4.7095565016651255</v>
      </c>
      <c r="L263" s="22">
        <f>+K263/100*F263</f>
        <v>14565.124405078335</v>
      </c>
      <c r="M263" s="22">
        <v>26823.12456147376</v>
      </c>
      <c r="N263" s="22">
        <v>26919.452870407553</v>
      </c>
      <c r="O263" s="22">
        <f>+N263/M263*L263</f>
        <v>14617.431279325443</v>
      </c>
      <c r="P263" s="24">
        <f>+O263/F263</f>
        <v>0.04726469654813777</v>
      </c>
      <c r="Q263" s="25">
        <v>0.024563697173372017</v>
      </c>
      <c r="R263" s="25">
        <v>0.023721826107525452</v>
      </c>
      <c r="S263" s="26">
        <f>+Q263/R263</f>
        <v>1.035489302637603</v>
      </c>
      <c r="T263" s="26">
        <f>+IF(S263&lt;0.7,0.7,IF(S263&gt;1.3,1.3,S263))</f>
        <v>1.035489302637603</v>
      </c>
      <c r="U263" s="26">
        <v>0.9720016443545609</v>
      </c>
      <c r="V263" s="27">
        <f>+O263/N263*(C263-19600000)</f>
        <v>7195778.079990079</v>
      </c>
      <c r="W263" s="27">
        <f>+V263*(T263-1)</f>
        <v>255373.14599379833</v>
      </c>
      <c r="X263" s="27">
        <f>+(U263-1)*(V263+W263)</f>
        <v>-208619.9819930459</v>
      </c>
      <c r="Y263" s="27">
        <v>19600000</v>
      </c>
      <c r="Z263" s="27">
        <v>3126928</v>
      </c>
      <c r="AA263" s="54">
        <f>SUM(V263:Z263)</f>
        <v>29969459.24399083</v>
      </c>
    </row>
    <row r="264" spans="1:27" ht="12.75">
      <c r="A264" s="18" t="s">
        <v>292</v>
      </c>
      <c r="B264" s="19" t="s">
        <v>293</v>
      </c>
      <c r="C264" s="11">
        <v>19600000</v>
      </c>
      <c r="D264" s="12">
        <v>156752.6721886459</v>
      </c>
      <c r="E264" s="10">
        <v>1.8065667359498863</v>
      </c>
      <c r="F264" s="12">
        <f>+D264*E264</f>
        <v>283184.1633472645</v>
      </c>
      <c r="G264" s="13">
        <v>-0.9766366025253957</v>
      </c>
      <c r="H264" s="13">
        <v>23.126566253626294</v>
      </c>
      <c r="I264" s="13">
        <v>6.049035859163467</v>
      </c>
      <c r="J264" s="13">
        <f>+IF(I264&gt;10,10,I264)</f>
        <v>6.049035859163467</v>
      </c>
      <c r="K264" s="13">
        <f>-2.211-(0.131*G264)+(0.152*H264)+(0.392*J264)</f>
        <v>3.803399522274103</v>
      </c>
      <c r="L264" s="12">
        <f>+K264/100*F264</f>
        <v>10770.625115905774</v>
      </c>
      <c r="M264" s="12">
        <v>26264.561113536613</v>
      </c>
      <c r="N264" s="12">
        <v>17841.80243880086</v>
      </c>
      <c r="O264" s="12">
        <f>+N264/M264*L264</f>
        <v>7316.602955201693</v>
      </c>
      <c r="P264" s="14">
        <f>+O264/F264</f>
        <v>0.025836907222207377</v>
      </c>
      <c r="Q264" s="15">
        <v>0.0006986223616461692</v>
      </c>
      <c r="R264" s="15">
        <v>0.0007208513376475809</v>
      </c>
      <c r="S264" s="16">
        <f>+Q264/R264</f>
        <v>0.9691628844389003</v>
      </c>
      <c r="T264" s="16">
        <f>+IF(S264&lt;0.7,0.7,IF(S264&gt;1.3,1.3,S264))</f>
        <v>0.9691628844389003</v>
      </c>
      <c r="U264" s="16">
        <v>1.1446538743501806</v>
      </c>
      <c r="V264" s="17">
        <f>+O264/N264*(C264-19600000)</f>
        <v>0</v>
      </c>
      <c r="W264" s="17">
        <f>+V264*(T264-1)</f>
        <v>0</v>
      </c>
      <c r="X264" s="17">
        <f>+(U264-1)*(V264+W264)</f>
        <v>0</v>
      </c>
      <c r="Y264" s="17">
        <v>19600000</v>
      </c>
      <c r="Z264" s="17">
        <v>0</v>
      </c>
      <c r="AA264" s="53">
        <f>SUM(V264:Z264)</f>
        <v>19600000</v>
      </c>
    </row>
    <row r="265" spans="1:27" ht="12.75">
      <c r="A265" s="28" t="s">
        <v>294</v>
      </c>
      <c r="B265" s="29" t="s">
        <v>298</v>
      </c>
      <c r="C265" s="21">
        <v>88122807.03516713</v>
      </c>
      <c r="D265" s="22">
        <v>77652.46999468934</v>
      </c>
      <c r="E265" s="20">
        <v>2.10743894937545</v>
      </c>
      <c r="F265" s="22">
        <f>+D265*E265</f>
        <v>163647.83978201676</v>
      </c>
      <c r="G265" s="23">
        <v>0</v>
      </c>
      <c r="H265" s="23">
        <v>19.062191942378497</v>
      </c>
      <c r="I265" s="23">
        <v>4.9263830055313145</v>
      </c>
      <c r="J265" s="23">
        <f>+IF(I265&gt;10,10,I265)</f>
        <v>4.9263830055313145</v>
      </c>
      <c r="K265" s="23">
        <f>-2.211-(0.131*G265)+(0.152*H265)+(0.392*J265)</f>
        <v>2.617595313409807</v>
      </c>
      <c r="L265" s="22">
        <f>+K265/100*F265</f>
        <v>4283.63818463046</v>
      </c>
      <c r="M265" s="22">
        <v>75619.51911641675</v>
      </c>
      <c r="N265" s="22">
        <v>83644.79588399692</v>
      </c>
      <c r="O265" s="22">
        <f>+N265/M265*L265</f>
        <v>4738.248084369573</v>
      </c>
      <c r="P265" s="24">
        <f>+O265/F265</f>
        <v>0.02895392991854365</v>
      </c>
      <c r="Q265" s="25">
        <v>0.016240750633725817</v>
      </c>
      <c r="R265" s="25">
        <v>0.010640051557680932</v>
      </c>
      <c r="S265" s="26">
        <f>+Q265/R265</f>
        <v>1.5263789414630988</v>
      </c>
      <c r="T265" s="26">
        <f>+IF(S265&lt;0.7,0.7,IF(S265&gt;1.3,1.3,S265))</f>
        <v>1.3</v>
      </c>
      <c r="U265" s="26">
        <v>1.0948911918529485</v>
      </c>
      <c r="V265" s="27">
        <f>+O265/N265*(C265-19600000)</f>
        <v>3881628.9254897274</v>
      </c>
      <c r="W265" s="27">
        <f>+V265*(T265-1)</f>
        <v>1164488.6776469185</v>
      </c>
      <c r="X265" s="27">
        <f>+(U265-1)*(V265+W265)</f>
        <v>478832.11359177995</v>
      </c>
      <c r="Y265" s="27">
        <v>0</v>
      </c>
      <c r="Z265" s="27">
        <v>0</v>
      </c>
      <c r="AA265" s="54">
        <f>SUM(V265:Z265)</f>
        <v>5524949.716728426</v>
      </c>
    </row>
    <row r="266" spans="1:27" ht="12.75">
      <c r="A266" s="18" t="s">
        <v>294</v>
      </c>
      <c r="B266" s="19" t="s">
        <v>295</v>
      </c>
      <c r="C266" s="11">
        <v>88122807.03516713</v>
      </c>
      <c r="D266" s="12">
        <v>11485</v>
      </c>
      <c r="E266" s="10">
        <v>2.10743894937545</v>
      </c>
      <c r="F266" s="12">
        <f>+D266*E266</f>
        <v>24203.936333577043</v>
      </c>
      <c r="G266" s="13">
        <v>-1.9751885186086118</v>
      </c>
      <c r="H266" s="13">
        <v>36.38659120592073</v>
      </c>
      <c r="I266" s="13">
        <v>8.141674333026678</v>
      </c>
      <c r="J266" s="13">
        <f>+IF(I266&gt;10,10,I266)</f>
        <v>8.141674333026678</v>
      </c>
      <c r="K266" s="13">
        <f>-2.211-(0.131*G266)+(0.152*H266)+(0.392*J266)</f>
        <v>6.770047897784137</v>
      </c>
      <c r="L266" s="12">
        <f>+K266/100*F266</f>
        <v>1638.6180829323437</v>
      </c>
      <c r="M266" s="12">
        <v>75619.51911641675</v>
      </c>
      <c r="N266" s="12">
        <v>83644.79588399692</v>
      </c>
      <c r="O266" s="12">
        <f>+N266/M266*L266</f>
        <v>1812.5197922469536</v>
      </c>
      <c r="P266" s="14">
        <f>+O266/F266</f>
        <v>0.07488533134722081</v>
      </c>
      <c r="Q266" s="15">
        <v>0.01481052812071331</v>
      </c>
      <c r="R266" s="15">
        <v>0.010640051557680932</v>
      </c>
      <c r="S266" s="16">
        <f>+Q266/R266</f>
        <v>1.3919601836911926</v>
      </c>
      <c r="T266" s="16">
        <f>+IF(S266&lt;0.7,0.7,IF(S266&gt;1.3,1.3,S266))</f>
        <v>1.3</v>
      </c>
      <c r="U266" s="16">
        <v>1.0948911918529485</v>
      </c>
      <c r="V266" s="17">
        <f>+O266/N266*(C266-19600000)</f>
        <v>1484837.671716062</v>
      </c>
      <c r="W266" s="17">
        <f>+V266*(T266-1)</f>
        <v>445451.3015148186</v>
      </c>
      <c r="X266" s="17">
        <f>+(U266-1)*(V266+W266)</f>
        <v>183167.4212904824</v>
      </c>
      <c r="Y266" s="17">
        <v>0</v>
      </c>
      <c r="Z266" s="17">
        <v>0</v>
      </c>
      <c r="AA266" s="53">
        <f>SUM(V266:Z266)</f>
        <v>2113456.394521363</v>
      </c>
    </row>
    <row r="267" spans="1:27" ht="12.75">
      <c r="A267" s="28" t="s">
        <v>294</v>
      </c>
      <c r="B267" s="29" t="s">
        <v>296</v>
      </c>
      <c r="C267" s="21">
        <v>88122807.03516713</v>
      </c>
      <c r="D267" s="22">
        <v>121126</v>
      </c>
      <c r="E267" s="20">
        <v>2.10743894937545</v>
      </c>
      <c r="F267" s="22">
        <f>+D267*E267</f>
        <v>255265.65018205074</v>
      </c>
      <c r="G267" s="23">
        <v>0</v>
      </c>
      <c r="H267" s="23">
        <v>29.625348810329744</v>
      </c>
      <c r="I267" s="23">
        <v>7.195528087485058</v>
      </c>
      <c r="J267" s="23">
        <f>+IF(I267&gt;10,10,I267)</f>
        <v>7.195528087485058</v>
      </c>
      <c r="K267" s="23">
        <f>-2.211-(0.131*G267)+(0.152*H267)+(0.392*J267)</f>
        <v>5.112700029464264</v>
      </c>
      <c r="L267" s="22">
        <f>+K267/100*F267</f>
        <v>13050.966972069853</v>
      </c>
      <c r="M267" s="22">
        <v>75619.51911641675</v>
      </c>
      <c r="N267" s="22">
        <v>83644.79588399692</v>
      </c>
      <c r="O267" s="22">
        <f>+N267/M267*L267</f>
        <v>14436.027645018117</v>
      </c>
      <c r="P267" s="24">
        <f>+O267/F267</f>
        <v>0.05655295820147603</v>
      </c>
      <c r="Q267" s="25">
        <v>0.028359475941102663</v>
      </c>
      <c r="R267" s="25">
        <v>0.010640051557680932</v>
      </c>
      <c r="S267" s="26">
        <f>+Q267/R267</f>
        <v>2.6653513648277656</v>
      </c>
      <c r="T267" s="26">
        <f>+IF(S267&lt;0.7,0.7,IF(S267&gt;1.3,1.3,S267))</f>
        <v>1.3</v>
      </c>
      <c r="U267" s="26">
        <v>1.0948911918529485</v>
      </c>
      <c r="V267" s="27">
        <f>+O267/N267*(C267-19600000)</f>
        <v>11826164.750832628</v>
      </c>
      <c r="W267" s="27">
        <f>+V267*(T267-1)</f>
        <v>3547849.425249789</v>
      </c>
      <c r="X267" s="27">
        <f>+(U267-1)*(V267+W267)</f>
        <v>1458858.5287325862</v>
      </c>
      <c r="Y267" s="27">
        <v>0</v>
      </c>
      <c r="Z267" s="27">
        <v>0</v>
      </c>
      <c r="AA267" s="54">
        <f>SUM(V267:Z267)</f>
        <v>16832872.704815004</v>
      </c>
    </row>
    <row r="268" spans="1:27" ht="12.75">
      <c r="A268" s="18" t="s">
        <v>294</v>
      </c>
      <c r="B268" s="19" t="s">
        <v>297</v>
      </c>
      <c r="C268" s="11">
        <v>88122807.03516713</v>
      </c>
      <c r="D268" s="12">
        <v>17407</v>
      </c>
      <c r="E268" s="10">
        <v>2.10743894937545</v>
      </c>
      <c r="F268" s="12">
        <f>+D268*E268</f>
        <v>36684.18979177846</v>
      </c>
      <c r="G268" s="13">
        <v>0</v>
      </c>
      <c r="H268" s="13">
        <v>28.18980869765038</v>
      </c>
      <c r="I268" s="13">
        <v>5.508754221825381</v>
      </c>
      <c r="J268" s="13">
        <f>+IF(I268&gt;10,10,I268)</f>
        <v>5.508754221825381</v>
      </c>
      <c r="K268" s="13">
        <f>-2.211-(0.131*G268)+(0.152*H268)+(0.392*J268)</f>
        <v>4.233282576998407</v>
      </c>
      <c r="L268" s="12">
        <f>+K268/100*F268</f>
        <v>1552.9454149683859</v>
      </c>
      <c r="M268" s="12">
        <v>75619.51911641675</v>
      </c>
      <c r="N268" s="12">
        <v>83644.79588399692</v>
      </c>
      <c r="O268" s="12">
        <f>+N268/M268*L268</f>
        <v>1717.7549364476133</v>
      </c>
      <c r="P268" s="14">
        <f>+O268/F268</f>
        <v>0.04682548384461229</v>
      </c>
      <c r="Q268" s="15">
        <v>0.04232755802549853</v>
      </c>
      <c r="R268" s="15">
        <v>0.010640051557680932</v>
      </c>
      <c r="S268" s="16">
        <f>+Q268/R268</f>
        <v>3.978134673129732</v>
      </c>
      <c r="T268" s="16">
        <f>+IF(S268&lt;0.7,0.7,IF(S268&gt;1.3,1.3,S268))</f>
        <v>1.3</v>
      </c>
      <c r="U268" s="16">
        <v>1.0948911918529485</v>
      </c>
      <c r="V268" s="17">
        <f>+O268/N268*(C268-19600000)</f>
        <v>1407205.1799510121</v>
      </c>
      <c r="W268" s="17">
        <f>+V268*(T268-1)</f>
        <v>422161.5539853037</v>
      </c>
      <c r="X268" s="17">
        <f>+(U268-1)*(V268+W268)</f>
        <v>173590.7897193527</v>
      </c>
      <c r="Y268" s="17">
        <v>0</v>
      </c>
      <c r="Z268" s="17">
        <v>0</v>
      </c>
      <c r="AA268" s="53">
        <f>SUM(V268:Z268)</f>
        <v>2002957.5236556686</v>
      </c>
    </row>
    <row r="269" spans="1:27" ht="12.75">
      <c r="A269" s="28" t="s">
        <v>294</v>
      </c>
      <c r="B269" s="29" t="s">
        <v>299</v>
      </c>
      <c r="C269" s="21">
        <v>88122807.03516713</v>
      </c>
      <c r="D269" s="22">
        <v>51837.24044943821</v>
      </c>
      <c r="E269" s="20">
        <v>2.10743894937545</v>
      </c>
      <c r="F269" s="22">
        <f>+D269*E269</f>
        <v>109243.81955128665</v>
      </c>
      <c r="G269" s="23">
        <v>0</v>
      </c>
      <c r="H269" s="23">
        <v>19.915164890349107</v>
      </c>
      <c r="I269" s="23">
        <v>4.700869656511933</v>
      </c>
      <c r="J269" s="23">
        <f>+IF(I269&gt;10,10,I269)</f>
        <v>4.700869656511933</v>
      </c>
      <c r="K269" s="23">
        <f>-2.211-(0.131*G269)+(0.152*H269)+(0.392*J269)</f>
        <v>2.658845968685742</v>
      </c>
      <c r="L269" s="22">
        <f>+K269/100*F269</f>
        <v>2904.624892177712</v>
      </c>
      <c r="M269" s="22">
        <v>75619.51911641675</v>
      </c>
      <c r="N269" s="22">
        <v>83644.79588399692</v>
      </c>
      <c r="O269" s="22">
        <f>+N269/M269*L269</f>
        <v>3212.8841741475203</v>
      </c>
      <c r="P269" s="24">
        <f>+O269/F269</f>
        <v>0.02941021457638772</v>
      </c>
      <c r="Q269" s="25">
        <v>0.00028520789136537197</v>
      </c>
      <c r="R269" s="25">
        <v>0.010640051557680932</v>
      </c>
      <c r="S269" s="26">
        <f>+Q269/R269</f>
        <v>0.026805123059717096</v>
      </c>
      <c r="T269" s="26">
        <f>+IF(S269&lt;0.7,0.7,IF(S269&gt;1.3,1.3,S269))</f>
        <v>0.7</v>
      </c>
      <c r="U269" s="26">
        <v>1.0948911918529485</v>
      </c>
      <c r="V269" s="27">
        <f>+O269/N269*(C269-19600000)</f>
        <v>2632032.751885446</v>
      </c>
      <c r="W269" s="27">
        <f>+V269*(T269-1)</f>
        <v>-789609.8255656338</v>
      </c>
      <c r="X269" s="27">
        <f>+(U269-1)*(V269+W269)</f>
        <v>174829.70737568403</v>
      </c>
      <c r="Y269" s="27">
        <v>0</v>
      </c>
      <c r="Z269" s="27">
        <v>0</v>
      </c>
      <c r="AA269" s="54">
        <f>SUM(V269:Z269)</f>
        <v>2017252.633695496</v>
      </c>
    </row>
    <row r="270" spans="1:27" ht="12.75">
      <c r="A270" s="18" t="s">
        <v>294</v>
      </c>
      <c r="B270" s="19" t="s">
        <v>300</v>
      </c>
      <c r="C270" s="11">
        <v>88122807.03516713</v>
      </c>
      <c r="D270" s="12">
        <v>282039.4039516415</v>
      </c>
      <c r="E270" s="10">
        <v>2.10743894937545</v>
      </c>
      <c r="F270" s="12">
        <f>+D270*E270</f>
        <v>594380.8251463255</v>
      </c>
      <c r="G270" s="13">
        <v>-0.1885697976416317</v>
      </c>
      <c r="H270" s="13">
        <v>23.192229110493663</v>
      </c>
      <c r="I270" s="13">
        <v>5.619446957917117</v>
      </c>
      <c r="J270" s="13">
        <f>+IF(I270&gt;10,10,I270)</f>
        <v>5.619446957917117</v>
      </c>
      <c r="K270" s="13">
        <f>-2.211-(0.131*G270)+(0.152*H270)+(0.392*J270)</f>
        <v>3.5417446757896007</v>
      </c>
      <c r="L270" s="12">
        <f>+K270/100*F270</f>
        <v>21051.45122853428</v>
      </c>
      <c r="M270" s="12">
        <v>75619.51911641675</v>
      </c>
      <c r="N270" s="12">
        <v>83644.79588399692</v>
      </c>
      <c r="O270" s="12">
        <f>+N270/M270*L270</f>
        <v>23285.579723957704</v>
      </c>
      <c r="P270" s="14">
        <f>+O270/F270</f>
        <v>0.03917619603261129</v>
      </c>
      <c r="Q270" s="15">
        <v>0.005125242309983457</v>
      </c>
      <c r="R270" s="15">
        <v>0.010640051557680932</v>
      </c>
      <c r="S270" s="16">
        <f>+Q270/R270</f>
        <v>0.48169337170961385</v>
      </c>
      <c r="T270" s="16">
        <f>+IF(S270&lt;0.7,0.7,IF(S270&gt;1.3,1.3,S270))</f>
        <v>0.7</v>
      </c>
      <c r="U270" s="16">
        <v>1.0948911918529485</v>
      </c>
      <c r="V270" s="17">
        <f>+O270/N270*(C270-19600000)</f>
        <v>19075822.581235155</v>
      </c>
      <c r="W270" s="17">
        <f>+V270*(T270-1)</f>
        <v>-5722746.774370547</v>
      </c>
      <c r="X270" s="17">
        <f>+(U270-1)*(V270+W270)</f>
        <v>1267089.2782161543</v>
      </c>
      <c r="Y270" s="17">
        <v>19600000.000000004</v>
      </c>
      <c r="Z270" s="17">
        <v>25411153</v>
      </c>
      <c r="AA270" s="53">
        <f>SUM(V270:Z270)</f>
        <v>59631318.085080765</v>
      </c>
    </row>
    <row r="271" spans="1:27" ht="12.75">
      <c r="A271" s="28" t="s">
        <v>301</v>
      </c>
      <c r="B271" s="29" t="s">
        <v>302</v>
      </c>
      <c r="C271" s="21">
        <v>19600000</v>
      </c>
      <c r="D271" s="22">
        <v>40887.999999999935</v>
      </c>
      <c r="E271" s="20">
        <v>2.5307148331508564</v>
      </c>
      <c r="F271" s="22">
        <f>+D271*E271</f>
        <v>103475.86809787205</v>
      </c>
      <c r="G271" s="23">
        <v>0</v>
      </c>
      <c r="H271" s="23">
        <v>12.267657992565075</v>
      </c>
      <c r="I271" s="23">
        <v>14.054820214981985</v>
      </c>
      <c r="J271" s="23">
        <f>+IF(I271&gt;10,10,I271)</f>
        <v>10</v>
      </c>
      <c r="K271" s="23">
        <f>-2.211-(0.131*G271)+(0.152*H271)+(0.392*J271)</f>
        <v>3.573684014869891</v>
      </c>
      <c r="L271" s="22">
        <f>+K271/100*F271</f>
        <v>3697.900557461507</v>
      </c>
      <c r="M271" s="22">
        <v>12835.964611977697</v>
      </c>
      <c r="N271" s="22">
        <v>16694.179900263418</v>
      </c>
      <c r="O271" s="22">
        <f>+N271/M271*L271</f>
        <v>4809.410046358427</v>
      </c>
      <c r="P271" s="24">
        <f>+O271/F271</f>
        <v>0.04647856678824356</v>
      </c>
      <c r="Q271" s="25">
        <v>0</v>
      </c>
      <c r="R271" s="25">
        <v>3.733112709735354E-05</v>
      </c>
      <c r="S271" s="26">
        <f>+Q271/R271</f>
        <v>0</v>
      </c>
      <c r="T271" s="26">
        <f>+IF(S271&lt;0.7,0.7,IF(S271&gt;1.3,1.3,S271))</f>
        <v>0.7</v>
      </c>
      <c r="U271" s="26">
        <v>1.3109181221521586</v>
      </c>
      <c r="V271" s="27">
        <f>+O271/N271*(C271-19600000)</f>
        <v>0</v>
      </c>
      <c r="W271" s="27">
        <f>+V271*(T271-1)</f>
        <v>0</v>
      </c>
      <c r="X271" s="27">
        <f>+(U271-1)*(V271+W271)</f>
        <v>0</v>
      </c>
      <c r="Y271" s="27">
        <v>19600000</v>
      </c>
      <c r="Z271" s="27">
        <v>0</v>
      </c>
      <c r="AA271" s="54">
        <f>SUM(V271:Z271)</f>
        <v>19600000</v>
      </c>
    </row>
    <row r="272" spans="1:27" ht="12.75">
      <c r="A272" s="18" t="s">
        <v>303</v>
      </c>
      <c r="B272" s="19" t="s">
        <v>304</v>
      </c>
      <c r="C272" s="11">
        <v>19600000</v>
      </c>
      <c r="D272" s="12">
        <v>78758.00000000007</v>
      </c>
      <c r="E272" s="10">
        <v>1.3962891926369796</v>
      </c>
      <c r="F272" s="12">
        <f>+D272*E272</f>
        <v>109968.94423370334</v>
      </c>
      <c r="G272" s="13">
        <v>-6.025120772946865</v>
      </c>
      <c r="H272" s="13">
        <v>17.914370603621194</v>
      </c>
      <c r="I272" s="13">
        <v>7.09724196052316</v>
      </c>
      <c r="J272" s="13">
        <f>+IF(I272&gt;10,10,I272)</f>
        <v>7.09724196052316</v>
      </c>
      <c r="K272" s="13">
        <f>-2.211-(0.131*G272)+(0.152*H272)+(0.392*J272)</f>
        <v>4.0833940015315395</v>
      </c>
      <c r="L272" s="12">
        <f>+K272/100*F272</f>
        <v>4490.465272386606</v>
      </c>
      <c r="M272" s="12">
        <v>11044.141859810981</v>
      </c>
      <c r="N272" s="12">
        <v>12406.58888637</v>
      </c>
      <c r="O272" s="12">
        <f>+N272/M272*L272</f>
        <v>5044.426017901185</v>
      </c>
      <c r="P272" s="14">
        <f>+O272/F272</f>
        <v>0.045871368985601</v>
      </c>
      <c r="Q272" s="15">
        <v>0.003019065485799052</v>
      </c>
      <c r="R272" s="15">
        <v>0.009048200262533685</v>
      </c>
      <c r="S272" s="16">
        <f>+Q272/R272</f>
        <v>0.33366475080135444</v>
      </c>
      <c r="T272" s="16">
        <f>+IF(S272&lt;0.7,0.7,IF(S272&gt;1.3,1.3,S272))</f>
        <v>0.7</v>
      </c>
      <c r="U272" s="16">
        <v>1.0962017839155667</v>
      </c>
      <c r="V272" s="17">
        <f>+O272/N272*(C272-19600000)</f>
        <v>0</v>
      </c>
      <c r="W272" s="17">
        <f>+V272*(T272-1)</f>
        <v>0</v>
      </c>
      <c r="X272" s="17">
        <f>+(U272-1)*(V272+W272)</f>
        <v>0</v>
      </c>
      <c r="Y272" s="17">
        <v>19600000</v>
      </c>
      <c r="Z272" s="17">
        <v>0</v>
      </c>
      <c r="AA272" s="53">
        <f>SUM(V272:Z272)</f>
        <v>19600000</v>
      </c>
    </row>
    <row r="273" spans="1:27" ht="12.75">
      <c r="A273" s="28" t="s">
        <v>305</v>
      </c>
      <c r="B273" s="29" t="s">
        <v>306</v>
      </c>
      <c r="C273" s="21">
        <v>49158406.83342287</v>
      </c>
      <c r="D273" s="22">
        <v>36679.08100147897</v>
      </c>
      <c r="E273" s="20">
        <v>2.8102421125174555</v>
      </c>
      <c r="F273" s="22">
        <f>+D273*E273</f>
        <v>103077.09807879513</v>
      </c>
      <c r="G273" s="23">
        <v>0</v>
      </c>
      <c r="H273" s="23">
        <v>22.028477555420256</v>
      </c>
      <c r="I273" s="23">
        <v>5.240374730673653</v>
      </c>
      <c r="J273" s="23">
        <f>+IF(I273&gt;10,10,I273)</f>
        <v>5.240374730673653</v>
      </c>
      <c r="K273" s="23">
        <f>-2.211-(0.131*G273)+(0.152*H273)+(0.392*J273)</f>
        <v>3.191555482847951</v>
      </c>
      <c r="L273" s="22">
        <f>+K273/100*F273</f>
        <v>3289.7627752943463</v>
      </c>
      <c r="M273" s="22">
        <v>44165.49222237404</v>
      </c>
      <c r="N273" s="22">
        <v>42162.20871408753</v>
      </c>
      <c r="O273" s="22">
        <f>+N273/M273*L273</f>
        <v>3140.543844805819</v>
      </c>
      <c r="P273" s="24">
        <f>+O273/F273</f>
        <v>0.030467910945699072</v>
      </c>
      <c r="Q273" s="25">
        <v>0.011572292313659851</v>
      </c>
      <c r="R273" s="25">
        <v>0.011879521573626952</v>
      </c>
      <c r="S273" s="26">
        <f>+Q273/R273</f>
        <v>0.9741379096739752</v>
      </c>
      <c r="T273" s="26">
        <f>+IF(S273&lt;0.7,0.7,IF(S273&gt;1.3,1.3,S273))</f>
        <v>0.9741379096739752</v>
      </c>
      <c r="U273" s="26">
        <v>1.0550519605947037</v>
      </c>
      <c r="V273" s="27">
        <f>+O273/N273*(C273-19600000)</f>
        <v>2201722.240703097</v>
      </c>
      <c r="W273" s="27">
        <f>+V273*(T273-1)</f>
        <v>-56941.13946188126</v>
      </c>
      <c r="X273" s="27">
        <f>+(U273-1)*(V273+W273)</f>
        <v>118074.4046697967</v>
      </c>
      <c r="Y273" s="27">
        <v>0</v>
      </c>
      <c r="Z273" s="27">
        <v>0</v>
      </c>
      <c r="AA273" s="54">
        <f>SUM(V273:Z273)</f>
        <v>2262855.505911012</v>
      </c>
    </row>
    <row r="274" spans="1:27" ht="12.75">
      <c r="A274" s="18" t="s">
        <v>305</v>
      </c>
      <c r="B274" s="19" t="s">
        <v>307</v>
      </c>
      <c r="C274" s="11">
        <v>49158406.83342287</v>
      </c>
      <c r="D274" s="12">
        <v>23143.762567158352</v>
      </c>
      <c r="E274" s="10">
        <v>2.8102421125174555</v>
      </c>
      <c r="F274" s="12">
        <f>+D274*E274</f>
        <v>65039.57620833349</v>
      </c>
      <c r="G274" s="13">
        <v>0</v>
      </c>
      <c r="H274" s="13">
        <v>31.93392891054556</v>
      </c>
      <c r="I274" s="13">
        <v>6.14987879156014</v>
      </c>
      <c r="J274" s="13">
        <f>+IF(I274&gt;10,10,I274)</f>
        <v>6.14987879156014</v>
      </c>
      <c r="K274" s="13">
        <f>-2.211-(0.131*G274)+(0.152*H274)+(0.392*J274)</f>
        <v>5.0537096806945</v>
      </c>
      <c r="L274" s="12">
        <f>+K274/100*F274</f>
        <v>3286.9113591232267</v>
      </c>
      <c r="M274" s="12">
        <v>44165.49222237404</v>
      </c>
      <c r="N274" s="12">
        <v>42162.20871408753</v>
      </c>
      <c r="O274" s="12">
        <f>+N274/M274*L274</f>
        <v>3137.821764790676</v>
      </c>
      <c r="P274" s="14">
        <f>+O274/F274</f>
        <v>0.048244806435079876</v>
      </c>
      <c r="Q274" s="15">
        <v>0.011372493394147129</v>
      </c>
      <c r="R274" s="15">
        <v>0.011879521573626952</v>
      </c>
      <c r="S274" s="16">
        <f>+Q274/R274</f>
        <v>0.9573191414875286</v>
      </c>
      <c r="T274" s="16">
        <f>+IF(S274&lt;0.7,0.7,IF(S274&gt;1.3,1.3,S274))</f>
        <v>0.9573191414875286</v>
      </c>
      <c r="U274" s="16">
        <v>1.0550519605947037</v>
      </c>
      <c r="V274" s="17">
        <f>+O274/N274*(C274-19600000)</f>
        <v>2199813.8883900973</v>
      </c>
      <c r="W274" s="17">
        <f>+V274*(T274-1)</f>
        <v>-93889.94532414727</v>
      </c>
      <c r="X274" s="17">
        <f>+(U274-1)*(V274+W274)</f>
        <v>115935.24192910982</v>
      </c>
      <c r="Y274" s="17">
        <v>0</v>
      </c>
      <c r="Z274" s="17">
        <v>0</v>
      </c>
      <c r="AA274" s="53">
        <f>SUM(V274:Z274)</f>
        <v>2221859.18499506</v>
      </c>
    </row>
    <row r="275" spans="1:27" ht="12.75">
      <c r="A275" s="28" t="s">
        <v>305</v>
      </c>
      <c r="B275" s="29" t="s">
        <v>308</v>
      </c>
      <c r="C275" s="21">
        <v>49158406.83342287</v>
      </c>
      <c r="D275" s="22">
        <v>170689.9890947389</v>
      </c>
      <c r="E275" s="20">
        <v>2.8102421125174555</v>
      </c>
      <c r="F275" s="22">
        <f>+D275*E275</f>
        <v>479680.1955391805</v>
      </c>
      <c r="G275" s="23">
        <v>-0.0636687309913803</v>
      </c>
      <c r="H275" s="23">
        <v>26.68955211403552</v>
      </c>
      <c r="I275" s="23">
        <v>7.381976592076363</v>
      </c>
      <c r="J275" s="23">
        <f>+IF(I275&gt;10,10,I275)</f>
        <v>7.381976592076363</v>
      </c>
      <c r="K275" s="23">
        <f>-2.211-(0.131*G275)+(0.152*H275)+(0.392*J275)</f>
        <v>4.747887349187205</v>
      </c>
      <c r="L275" s="22">
        <f>+K275/100*F275</f>
        <v>22774.675320561197</v>
      </c>
      <c r="M275" s="22">
        <v>44165.49222237404</v>
      </c>
      <c r="N275" s="22">
        <v>42162.20871408753</v>
      </c>
      <c r="O275" s="22">
        <f>+N275/M275*L275</f>
        <v>21741.648647915008</v>
      </c>
      <c r="P275" s="24">
        <f>+O275/F275</f>
        <v>0.04532529975200767</v>
      </c>
      <c r="Q275" s="25">
        <v>0.011599944264814671</v>
      </c>
      <c r="R275" s="25">
        <v>0.011879521573626952</v>
      </c>
      <c r="S275" s="26">
        <f>+Q275/R275</f>
        <v>0.9764656087301568</v>
      </c>
      <c r="T275" s="26">
        <f>+IF(S275&lt;0.7,0.7,IF(S275&gt;1.3,1.3,S275))</f>
        <v>0.9764656087301568</v>
      </c>
      <c r="U275" s="26">
        <v>1.0550519605947037</v>
      </c>
      <c r="V275" s="27">
        <f>+O275/N275*(C275-19600000)</f>
        <v>15242287.24169481</v>
      </c>
      <c r="W275" s="27">
        <f>+V275*(T275-1)</f>
        <v>-358717.95179338544</v>
      </c>
      <c r="X275" s="27">
        <f>+(U275-1)*(V275+W275)</f>
        <v>819369.6700561959</v>
      </c>
      <c r="Y275" s="27">
        <v>19600000</v>
      </c>
      <c r="Z275" s="27">
        <v>9370753</v>
      </c>
      <c r="AA275" s="54">
        <f>SUM(V275:Z275)</f>
        <v>44673691.95995762</v>
      </c>
    </row>
    <row r="276" spans="1:27" ht="12.75">
      <c r="A276" s="18" t="s">
        <v>309</v>
      </c>
      <c r="B276" s="19" t="s">
        <v>310</v>
      </c>
      <c r="C276" s="11">
        <v>19600000</v>
      </c>
      <c r="D276" s="12">
        <v>36799.34532599151</v>
      </c>
      <c r="E276" s="10">
        <v>2.524962427582337</v>
      </c>
      <c r="F276" s="12">
        <f>+D276*E276</f>
        <v>92916.96430775625</v>
      </c>
      <c r="G276" s="13">
        <v>0</v>
      </c>
      <c r="H276" s="13">
        <v>19.007764250422294</v>
      </c>
      <c r="I276" s="13">
        <v>2.939465995862155</v>
      </c>
      <c r="J276" s="13">
        <f>+IF(I276&gt;10,10,I276)</f>
        <v>2.939465995862155</v>
      </c>
      <c r="K276" s="13">
        <f>-2.211-(0.131*G276)+(0.152*H276)+(0.392*J276)</f>
        <v>1.8304508364421537</v>
      </c>
      <c r="L276" s="12">
        <f>+K276/100*F276</f>
        <v>1700.7993503679816</v>
      </c>
      <c r="M276" s="12">
        <v>2365.9936829664985</v>
      </c>
      <c r="N276" s="12">
        <v>2956.8923274966073</v>
      </c>
      <c r="O276" s="12">
        <f>+N276/M276*L276</f>
        <v>2125.568037615724</v>
      </c>
      <c r="P276" s="14">
        <f>+O276/F276</f>
        <v>0.022875995287313662</v>
      </c>
      <c r="Q276" s="15">
        <v>0.0009056012087953632</v>
      </c>
      <c r="R276" s="15">
        <v>0.00062297445804722</v>
      </c>
      <c r="S276" s="16">
        <f>+Q276/R276</f>
        <v>1.4536730954172132</v>
      </c>
      <c r="T276" s="16">
        <f>+IF(S276&lt;0.7,0.7,IF(S276&gt;1.3,1.3,S276))</f>
        <v>1.3</v>
      </c>
      <c r="U276" s="16">
        <v>0.8839300686578757</v>
      </c>
      <c r="V276" s="17">
        <f>+O276/N276*(C276-19600000)</f>
        <v>0</v>
      </c>
      <c r="W276" s="17">
        <f>+V276*(T276-1)</f>
        <v>0</v>
      </c>
      <c r="X276" s="17">
        <f>+(U276-1)*(V276+W276)</f>
        <v>0</v>
      </c>
      <c r="Y276" s="17">
        <v>19600000</v>
      </c>
      <c r="Z276" s="17">
        <v>0</v>
      </c>
      <c r="AA276" s="53">
        <f>SUM(V276:Z276)</f>
        <v>19600000</v>
      </c>
    </row>
    <row r="277" spans="1:27" ht="12.75">
      <c r="A277" s="28" t="s">
        <v>311</v>
      </c>
      <c r="B277" s="29" t="s">
        <v>312</v>
      </c>
      <c r="C277" s="21">
        <v>72520649.00071068</v>
      </c>
      <c r="D277" s="22">
        <v>13487.136860495615</v>
      </c>
      <c r="E277" s="20">
        <v>2.302601022542465</v>
      </c>
      <c r="F277" s="22">
        <f>+D277*E277</f>
        <v>31055.495126147373</v>
      </c>
      <c r="G277" s="23">
        <v>0</v>
      </c>
      <c r="H277" s="23">
        <v>30.537141514890443</v>
      </c>
      <c r="I277" s="23">
        <v>6.245060312771279</v>
      </c>
      <c r="J277" s="23">
        <f>+IF(I277&gt;10,10,I277)</f>
        <v>6.245060312771279</v>
      </c>
      <c r="K277" s="23">
        <f>-2.211-(0.131*G277)+(0.152*H277)+(0.392*J277)</f>
        <v>4.878709152869689</v>
      </c>
      <c r="L277" s="22">
        <f>+K277/100*F277</f>
        <v>1515.107283188352</v>
      </c>
      <c r="M277" s="22">
        <v>58910.98716345726</v>
      </c>
      <c r="N277" s="22">
        <v>50350.35913056536</v>
      </c>
      <c r="O277" s="22">
        <f>+N277/M277*L277</f>
        <v>1294.9400358578505</v>
      </c>
      <c r="P277" s="24">
        <f>+O277/F277</f>
        <v>0.041697613597780556</v>
      </c>
      <c r="Q277" s="25">
        <v>0.03169344037530128</v>
      </c>
      <c r="R277" s="25">
        <v>0.018122116495014304</v>
      </c>
      <c r="S277" s="26">
        <f>+Q277/R277</f>
        <v>1.7488818364025345</v>
      </c>
      <c r="T277" s="26">
        <f>+IF(S277&lt;0.7,0.7,IF(S277&gt;1.3,1.3,S277))</f>
        <v>1.3</v>
      </c>
      <c r="U277" s="26">
        <v>1.1946298763202476</v>
      </c>
      <c r="V277" s="27">
        <f>+O277/N277*(C277-19600000)</f>
        <v>1361044.2566436473</v>
      </c>
      <c r="W277" s="27">
        <f>+V277*(T277-1)</f>
        <v>408313.27699309424</v>
      </c>
      <c r="X277" s="27">
        <f>+(U277-1)*(V277+W277)</f>
        <v>344369.83793801744</v>
      </c>
      <c r="Y277" s="27">
        <v>0</v>
      </c>
      <c r="Z277" s="27">
        <v>0</v>
      </c>
      <c r="AA277" s="54">
        <f>SUM(V277:Z277)</f>
        <v>2113727.371574759</v>
      </c>
    </row>
    <row r="278" spans="1:27" ht="12.75">
      <c r="A278" s="18" t="s">
        <v>311</v>
      </c>
      <c r="B278" s="19" t="s">
        <v>313</v>
      </c>
      <c r="C278" s="11">
        <v>72520649.00071068</v>
      </c>
      <c r="D278" s="12">
        <v>15932.390424996005</v>
      </c>
      <c r="E278" s="10">
        <v>2.302601022542465</v>
      </c>
      <c r="F278" s="12">
        <f>+D278*E278</f>
        <v>36685.93848414158</v>
      </c>
      <c r="G278" s="13">
        <v>0</v>
      </c>
      <c r="H278" s="13">
        <v>29.82199668611527</v>
      </c>
      <c r="I278" s="13">
        <v>7.7137622149837135</v>
      </c>
      <c r="J278" s="13">
        <f>+IF(I278&gt;10,10,I278)</f>
        <v>7.7137622149837135</v>
      </c>
      <c r="K278" s="13">
        <f>-2.211-(0.131*G278)+(0.152*H278)+(0.392*J278)</f>
        <v>5.3457382845631365</v>
      </c>
      <c r="L278" s="12">
        <f>+K278/100*F278</f>
        <v>1961.1342585980378</v>
      </c>
      <c r="M278" s="12">
        <v>58910.98716345726</v>
      </c>
      <c r="N278" s="12">
        <v>50350.35913056536</v>
      </c>
      <c r="O278" s="12">
        <f>+N278/M278*L278</f>
        <v>1676.1527684078167</v>
      </c>
      <c r="P278" s="14">
        <f>+O278/F278</f>
        <v>0.04568924328138357</v>
      </c>
      <c r="Q278" s="15">
        <v>0.026959841603090992</v>
      </c>
      <c r="R278" s="15">
        <v>0.018122116495014304</v>
      </c>
      <c r="S278" s="16">
        <f>+Q278/R278</f>
        <v>1.4876762110269015</v>
      </c>
      <c r="T278" s="16">
        <f>+IF(S278&lt;0.7,0.7,IF(S278&gt;1.3,1.3,S278))</f>
        <v>1.3</v>
      </c>
      <c r="U278" s="16">
        <v>1.1946298763202476</v>
      </c>
      <c r="V278" s="17">
        <f>+O278/N278*(C278-19600000)</f>
        <v>1761717.1726314866</v>
      </c>
      <c r="W278" s="17">
        <f>+V278*(T278-1)</f>
        <v>528515.151789446</v>
      </c>
      <c r="X278" s="17">
        <f>+(U278-1)*(V278+W278)</f>
        <v>445747.6340466794</v>
      </c>
      <c r="Y278" s="17">
        <v>0</v>
      </c>
      <c r="Z278" s="17">
        <v>0</v>
      </c>
      <c r="AA278" s="53">
        <f>SUM(V278:Z278)</f>
        <v>2735979.958467612</v>
      </c>
    </row>
    <row r="279" spans="1:27" ht="12.75">
      <c r="A279" s="28" t="s">
        <v>311</v>
      </c>
      <c r="B279" s="29" t="s">
        <v>314</v>
      </c>
      <c r="C279" s="21">
        <v>72520649.00071068</v>
      </c>
      <c r="D279" s="22">
        <v>45779.599270090446</v>
      </c>
      <c r="E279" s="20">
        <v>2.302601022542465</v>
      </c>
      <c r="F279" s="22">
        <f>+D279*E279</f>
        <v>105412.15209089454</v>
      </c>
      <c r="G279" s="23">
        <v>0</v>
      </c>
      <c r="H279" s="23">
        <v>44.53101918828399</v>
      </c>
      <c r="I279" s="23">
        <v>8.33304585354839</v>
      </c>
      <c r="J279" s="23">
        <f>+IF(I279&gt;10,10,I279)</f>
        <v>8.33304585354839</v>
      </c>
      <c r="K279" s="23">
        <f>-2.211-(0.131*G279)+(0.152*H279)+(0.392*J279)</f>
        <v>7.824268891210136</v>
      </c>
      <c r="L279" s="22">
        <f>+K279/100*F279</f>
        <v>8247.730223602975</v>
      </c>
      <c r="M279" s="22">
        <v>58910.98716345726</v>
      </c>
      <c r="N279" s="22">
        <v>50350.35913056536</v>
      </c>
      <c r="O279" s="22">
        <f>+N279/M279*L279</f>
        <v>7049.214395579261</v>
      </c>
      <c r="P279" s="24">
        <f>+O279/F279</f>
        <v>0.06687288188083743</v>
      </c>
      <c r="Q279" s="25">
        <v>0.07393981775358806</v>
      </c>
      <c r="R279" s="25">
        <v>0.018122116495014304</v>
      </c>
      <c r="S279" s="26">
        <f>+Q279/R279</f>
        <v>4.08008732169502</v>
      </c>
      <c r="T279" s="26">
        <f>+IF(S279&lt;0.7,0.7,IF(S279&gt;1.3,1.3,S279))</f>
        <v>1.3</v>
      </c>
      <c r="U279" s="26">
        <v>1.1946298763202476</v>
      </c>
      <c r="V279" s="27">
        <f>+O279/N279*(C279-19600000)</f>
        <v>7409063.355274983</v>
      </c>
      <c r="W279" s="27">
        <f>+V279*(T279-1)</f>
        <v>2222719.0065824953</v>
      </c>
      <c r="X279" s="27">
        <f>+(U279-1)*(V279+W279)</f>
        <v>1874632.6098318635</v>
      </c>
      <c r="Y279" s="27">
        <v>0</v>
      </c>
      <c r="Z279" s="27">
        <v>0</v>
      </c>
      <c r="AA279" s="54">
        <f>SUM(V279:Z279)</f>
        <v>11506414.971689342</v>
      </c>
    </row>
    <row r="280" spans="1:27" ht="12.75">
      <c r="A280" s="18" t="s">
        <v>311</v>
      </c>
      <c r="B280" s="19" t="s">
        <v>315</v>
      </c>
      <c r="C280" s="11">
        <v>72520649.00071068</v>
      </c>
      <c r="D280" s="12">
        <v>63983</v>
      </c>
      <c r="E280" s="10">
        <v>2.302601022542465</v>
      </c>
      <c r="F280" s="12">
        <f>+D280*E280</f>
        <v>147327.32122533454</v>
      </c>
      <c r="G280" s="13">
        <v>0</v>
      </c>
      <c r="H280" s="13">
        <v>24.048575402841383</v>
      </c>
      <c r="I280" s="13">
        <v>5.653808012385096</v>
      </c>
      <c r="J280" s="13">
        <f>+IF(I280&gt;10,10,I280)</f>
        <v>5.653808012385096</v>
      </c>
      <c r="K280" s="13">
        <f>-2.211-(0.131*G280)+(0.152*H280)+(0.392*J280)</f>
        <v>3.660676202086848</v>
      </c>
      <c r="L280" s="12">
        <f>+K280/100*F280</f>
        <v>5393.176187267867</v>
      </c>
      <c r="M280" s="12">
        <v>58910.98716345726</v>
      </c>
      <c r="N280" s="12">
        <v>50350.35913056536</v>
      </c>
      <c r="O280" s="12">
        <f>+N280/M280*L280</f>
        <v>4609.468809780749</v>
      </c>
      <c r="P280" s="14">
        <f>+O280/F280</f>
        <v>0.031287264109897496</v>
      </c>
      <c r="Q280" s="15">
        <v>0.00895103681638083</v>
      </c>
      <c r="R280" s="15">
        <v>0.018122116495014304</v>
      </c>
      <c r="S280" s="16">
        <f>+Q280/R280</f>
        <v>0.4939288862227218</v>
      </c>
      <c r="T280" s="16">
        <f>+IF(S280&lt;0.7,0.7,IF(S280&gt;1.3,1.3,S280))</f>
        <v>0.7</v>
      </c>
      <c r="U280" s="16">
        <v>1.1946298763202476</v>
      </c>
      <c r="V280" s="17">
        <f>+O280/N280*(C280-19600000)</f>
        <v>4844773.407267485</v>
      </c>
      <c r="W280" s="17">
        <f>+V280*(T280-1)</f>
        <v>-1453432.0221802457</v>
      </c>
      <c r="X280" s="17">
        <f>+(U280-1)*(V280+W280)</f>
        <v>660056.3543392667</v>
      </c>
      <c r="Y280" s="17">
        <v>0</v>
      </c>
      <c r="Z280" s="17">
        <v>0</v>
      </c>
      <c r="AA280" s="53">
        <f>SUM(V280:Z280)</f>
        <v>4051397.7394265058</v>
      </c>
    </row>
    <row r="281" spans="1:27" ht="12.75">
      <c r="A281" s="28" t="s">
        <v>311</v>
      </c>
      <c r="B281" s="29" t="s">
        <v>316</v>
      </c>
      <c r="C281" s="21">
        <v>72520649.00071068</v>
      </c>
      <c r="D281" s="22">
        <v>40231.400729909554</v>
      </c>
      <c r="E281" s="20">
        <v>2.302601022542465</v>
      </c>
      <c r="F281" s="22">
        <f>+D281*E281</f>
        <v>92636.8644590054</v>
      </c>
      <c r="G281" s="23">
        <v>0</v>
      </c>
      <c r="H281" s="23">
        <v>23.956108139062042</v>
      </c>
      <c r="I281" s="23">
        <v>6.442104821973437</v>
      </c>
      <c r="J281" s="23">
        <f>+IF(I281&gt;10,10,I281)</f>
        <v>6.442104821973437</v>
      </c>
      <c r="K281" s="23">
        <f>-2.211-(0.131*G281)+(0.152*H281)+(0.392*J281)</f>
        <v>3.955633527351018</v>
      </c>
      <c r="L281" s="22">
        <f>+K281/100*F281</f>
        <v>3664.3748692271374</v>
      </c>
      <c r="M281" s="22">
        <v>58910.98716345726</v>
      </c>
      <c r="N281" s="22">
        <v>50350.35913056536</v>
      </c>
      <c r="O281" s="22">
        <f>+N281/M281*L281</f>
        <v>3131.8876076999877</v>
      </c>
      <c r="P281" s="24">
        <f>+O281/F281</f>
        <v>0.03380822123017713</v>
      </c>
      <c r="Q281" s="25">
        <v>0.0021245044648335936</v>
      </c>
      <c r="R281" s="25">
        <v>0.018122116495014304</v>
      </c>
      <c r="S281" s="26">
        <f>+Q281/R281</f>
        <v>0.11723268997956614</v>
      </c>
      <c r="T281" s="26">
        <f>+IF(S281&lt;0.7,0.7,IF(S281&gt;1.3,1.3,S281))</f>
        <v>0.7</v>
      </c>
      <c r="U281" s="26">
        <v>1.1946298763202476</v>
      </c>
      <c r="V281" s="27">
        <f>+O281/N281*(C281-19600000)</f>
        <v>3291764.5009636595</v>
      </c>
      <c r="W281" s="27">
        <f>+V281*(T281-1)</f>
        <v>-987529.350289098</v>
      </c>
      <c r="X281" s="27">
        <f>+(U281-1)*(V281+W281)</f>
        <v>448473.00238855707</v>
      </c>
      <c r="Y281" s="27">
        <v>0</v>
      </c>
      <c r="Z281" s="27">
        <v>0</v>
      </c>
      <c r="AA281" s="54">
        <f>SUM(V281:Z281)</f>
        <v>2752708.1530631185</v>
      </c>
    </row>
    <row r="282" spans="1:27" ht="12.75">
      <c r="A282" s="18" t="s">
        <v>311</v>
      </c>
      <c r="B282" s="19" t="s">
        <v>317</v>
      </c>
      <c r="C282" s="11">
        <v>72520649.00071068</v>
      </c>
      <c r="D282" s="12">
        <v>285258.8734771952</v>
      </c>
      <c r="E282" s="10">
        <v>2.302601022542465</v>
      </c>
      <c r="F282" s="12">
        <f>+D282*E282</f>
        <v>656837.3737579014</v>
      </c>
      <c r="G282" s="13">
        <v>-0.04222136822191651</v>
      </c>
      <c r="H282" s="13">
        <v>27.380442097976964</v>
      </c>
      <c r="I282" s="13">
        <v>7.386689473806657</v>
      </c>
      <c r="J282" s="13">
        <f>+IF(I282&gt;10,10,I282)</f>
        <v>7.386689473806657</v>
      </c>
      <c r="K282" s="13">
        <f>-2.211-(0.131*G282)+(0.152*H282)+(0.392*J282)</f>
        <v>4.851940471861779</v>
      </c>
      <c r="L282" s="12">
        <f>+K282/100*F282</f>
        <v>31869.35837167364</v>
      </c>
      <c r="M282" s="12">
        <v>58910.98716345726</v>
      </c>
      <c r="N282" s="12">
        <v>50350.35913056536</v>
      </c>
      <c r="O282" s="12">
        <f>+N282/M282*L282</f>
        <v>27238.274497457725</v>
      </c>
      <c r="P282" s="14">
        <f>+O282/F282</f>
        <v>0.04146882559623848</v>
      </c>
      <c r="Q282" s="15">
        <v>0.011502713363035745</v>
      </c>
      <c r="R282" s="15">
        <v>0.018122116495014304</v>
      </c>
      <c r="S282" s="16">
        <f>+Q282/R282</f>
        <v>0.6347334411077389</v>
      </c>
      <c r="T282" s="16">
        <f>+IF(S282&lt;0.7,0.7,IF(S282&gt;1.3,1.3,S282))</f>
        <v>0.7</v>
      </c>
      <c r="U282" s="16">
        <v>1.1946298763202476</v>
      </c>
      <c r="V282" s="17">
        <f>+O282/N282*(C282-19600000)</f>
        <v>28628736.496735767</v>
      </c>
      <c r="W282" s="17">
        <f>+V282*(T282-1)</f>
        <v>-8588620.94902073</v>
      </c>
      <c r="X282" s="17">
        <f>+(U282-1)*(V282+W282)</f>
        <v>3900405.21049525</v>
      </c>
      <c r="Y282" s="17">
        <v>19600000</v>
      </c>
      <c r="Z282" s="17">
        <v>5819900</v>
      </c>
      <c r="AA282" s="53">
        <f>SUM(V282:Z282)</f>
        <v>49360420.75821029</v>
      </c>
    </row>
    <row r="283" spans="1:27" ht="12.75">
      <c r="A283" s="28" t="s">
        <v>318</v>
      </c>
      <c r="B283" s="29" t="s">
        <v>188</v>
      </c>
      <c r="C283" s="21">
        <v>178143196.839524</v>
      </c>
      <c r="D283" s="22">
        <v>30067.12447959329</v>
      </c>
      <c r="E283" s="20">
        <v>2.218785448356441</v>
      </c>
      <c r="F283" s="22">
        <f>+D283*E283</f>
        <v>66712.49826924331</v>
      </c>
      <c r="G283" s="23">
        <v>0</v>
      </c>
      <c r="H283" s="23">
        <v>31.457319054180495</v>
      </c>
      <c r="I283" s="23">
        <v>4.371270675899587</v>
      </c>
      <c r="J283" s="23">
        <f>+IF(I283&gt;10,10,I283)</f>
        <v>4.371270675899587</v>
      </c>
      <c r="K283" s="23">
        <f>-2.211-(0.131*G283)+(0.152*H283)+(0.392*J283)</f>
        <v>4.284050601188073</v>
      </c>
      <c r="L283" s="22">
        <f>+K283/100*F283</f>
        <v>2857.997183171101</v>
      </c>
      <c r="M283" s="22">
        <v>159135.14565930984</v>
      </c>
      <c r="N283" s="22">
        <v>142198.18280797254</v>
      </c>
      <c r="O283" s="22">
        <f>+N283/M283*L283</f>
        <v>2553.816784051557</v>
      </c>
      <c r="P283" s="24">
        <f>+O283/F283</f>
        <v>0.03828093461205233</v>
      </c>
      <c r="Q283" s="25">
        <v>0.007886061238195087</v>
      </c>
      <c r="R283" s="25">
        <v>0.01715790380913635</v>
      </c>
      <c r="S283" s="26">
        <f>+Q283/R283</f>
        <v>0.45961682300584217</v>
      </c>
      <c r="T283" s="26">
        <f>+IF(S283&lt;0.7,0.7,IF(S283&gt;1.3,1.3,S283))</f>
        <v>0.7</v>
      </c>
      <c r="U283" s="26">
        <v>1.0256366647211737</v>
      </c>
      <c r="V283" s="27">
        <f>+O283/N283*(C283-19600000)</f>
        <v>2847366.0428750953</v>
      </c>
      <c r="W283" s="27">
        <f>+V283*(T283-1)</f>
        <v>-854209.8128625287</v>
      </c>
      <c r="X283" s="27">
        <f>+(U283-1)*(V283+W283)</f>
        <v>51097.878005750645</v>
      </c>
      <c r="Y283" s="27">
        <v>0</v>
      </c>
      <c r="Z283" s="27">
        <v>0</v>
      </c>
      <c r="AA283" s="54">
        <f>SUM(V283:Z283)</f>
        <v>2044254.1080183173</v>
      </c>
    </row>
    <row r="284" spans="1:27" ht="12.75">
      <c r="A284" s="18" t="s">
        <v>318</v>
      </c>
      <c r="B284" s="19" t="s">
        <v>319</v>
      </c>
      <c r="C284" s="11">
        <v>178143196.839524</v>
      </c>
      <c r="D284" s="12">
        <v>79641.5965447063</v>
      </c>
      <c r="E284" s="10">
        <v>2.218785448356441</v>
      </c>
      <c r="F284" s="12">
        <f>+D284*E284</f>
        <v>176707.61549726894</v>
      </c>
      <c r="G284" s="13">
        <v>0</v>
      </c>
      <c r="H284" s="13">
        <v>28.542594401924127</v>
      </c>
      <c r="I284" s="13">
        <v>5.153236803342937</v>
      </c>
      <c r="J284" s="13">
        <f>+IF(I284&gt;10,10,I284)</f>
        <v>5.153236803342937</v>
      </c>
      <c r="K284" s="13">
        <f>-2.211-(0.131*G284)+(0.152*H284)+(0.392*J284)</f>
        <v>4.147543176002899</v>
      </c>
      <c r="L284" s="12">
        <f>+K284/100*F284</f>
        <v>7329.024648034419</v>
      </c>
      <c r="M284" s="12">
        <v>159135.14565930984</v>
      </c>
      <c r="N284" s="12">
        <v>142198.18280797254</v>
      </c>
      <c r="O284" s="12">
        <f>+N284/M284*L284</f>
        <v>6548.986915414087</v>
      </c>
      <c r="P284" s="14">
        <f>+O284/F284</f>
        <v>0.037061147008207486</v>
      </c>
      <c r="Q284" s="15">
        <v>0.018174232684577376</v>
      </c>
      <c r="R284" s="15">
        <v>0.01715790380913635</v>
      </c>
      <c r="S284" s="16">
        <f>+Q284/R284</f>
        <v>1.0592338601933322</v>
      </c>
      <c r="T284" s="16">
        <f>+IF(S284&lt;0.7,0.7,IF(S284&gt;1.3,1.3,S284))</f>
        <v>1.0592338601933322</v>
      </c>
      <c r="U284" s="16">
        <v>1.0256366647211737</v>
      </c>
      <c r="V284" s="17">
        <f>+O284/N284*(C284-19600000)</f>
        <v>7301762.238636351</v>
      </c>
      <c r="W284" s="17">
        <f>+V284*(T284-1)</f>
        <v>432511.56360833807</v>
      </c>
      <c r="X284" s="17">
        <f>+(U284-1)*(V284+W284)</f>
        <v>198280.98432990402</v>
      </c>
      <c r="Y284" s="17">
        <v>0</v>
      </c>
      <c r="Z284" s="17">
        <v>0</v>
      </c>
      <c r="AA284" s="53">
        <f>SUM(V284:Z284)</f>
        <v>7932554.786574594</v>
      </c>
    </row>
    <row r="285" spans="1:27" ht="12.75">
      <c r="A285" s="28" t="s">
        <v>318</v>
      </c>
      <c r="B285" s="29" t="s">
        <v>327</v>
      </c>
      <c r="C285" s="21">
        <v>178143196.839524</v>
      </c>
      <c r="D285" s="22">
        <v>30448.387960083623</v>
      </c>
      <c r="E285" s="20">
        <v>2.218785448356441</v>
      </c>
      <c r="F285" s="22">
        <f>+D285*E285</f>
        <v>67558.440131745</v>
      </c>
      <c r="G285" s="23">
        <v>0</v>
      </c>
      <c r="H285" s="23">
        <v>35.3988653670212</v>
      </c>
      <c r="I285" s="23">
        <v>5.029244027817665</v>
      </c>
      <c r="J285" s="23">
        <f>+IF(I285&gt;10,10,I285)</f>
        <v>5.029244027817665</v>
      </c>
      <c r="K285" s="23">
        <f>-2.211-(0.131*G285)+(0.152*H285)+(0.392*J285)</f>
        <v>5.141091194691747</v>
      </c>
      <c r="L285" s="22">
        <f>+K285/100*F285</f>
        <v>3473.241016884237</v>
      </c>
      <c r="M285" s="22">
        <v>159135.14565930984</v>
      </c>
      <c r="N285" s="22">
        <v>142198.18280797254</v>
      </c>
      <c r="O285" s="22">
        <f>+N285/M285*L285</f>
        <v>3103.5794073573925</v>
      </c>
      <c r="P285" s="24">
        <f>+O285/F285</f>
        <v>0.045939180971395065</v>
      </c>
      <c r="Q285" s="25">
        <v>0.0212984327402544</v>
      </c>
      <c r="R285" s="25">
        <v>0.01715790380913635</v>
      </c>
      <c r="S285" s="26">
        <f>+Q285/R285</f>
        <v>1.241319043233782</v>
      </c>
      <c r="T285" s="26">
        <f>+IF(S285&lt;0.7,0.7,IF(S285&gt;1.3,1.3,S285))</f>
        <v>1.241319043233782</v>
      </c>
      <c r="U285" s="26">
        <v>1.0256366647211737</v>
      </c>
      <c r="V285" s="27">
        <f>+O285/N285*(C285-19600000)</f>
        <v>3460321.3006753614</v>
      </c>
      <c r="W285" s="27">
        <f>+V285*(T285-1)</f>
        <v>835041.4255604541</v>
      </c>
      <c r="X285" s="27">
        <f>+(U285-1)*(V285+W285)</f>
        <v>110118.77406833401</v>
      </c>
      <c r="Y285" s="27">
        <v>0</v>
      </c>
      <c r="Z285" s="27">
        <v>0</v>
      </c>
      <c r="AA285" s="54">
        <f>SUM(V285:Z285)</f>
        <v>4405481.500304149</v>
      </c>
    </row>
    <row r="286" spans="1:27" ht="12.75">
      <c r="A286" s="18" t="s">
        <v>318</v>
      </c>
      <c r="B286" s="19" t="s">
        <v>320</v>
      </c>
      <c r="C286" s="11">
        <v>178143196.839524</v>
      </c>
      <c r="D286" s="12">
        <v>33496.93406055537</v>
      </c>
      <c r="E286" s="10">
        <v>2.218785448356441</v>
      </c>
      <c r="F286" s="12">
        <f>+D286*E286</f>
        <v>74322.50985811549</v>
      </c>
      <c r="G286" s="13">
        <v>0</v>
      </c>
      <c r="H286" s="13">
        <v>36.91964978014101</v>
      </c>
      <c r="I286" s="13">
        <v>5.876308068843247</v>
      </c>
      <c r="J286" s="13">
        <f>+IF(I286&gt;10,10,I286)</f>
        <v>5.876308068843247</v>
      </c>
      <c r="K286" s="13">
        <f>-2.211-(0.131*G286)+(0.152*H286)+(0.392*J286)</f>
        <v>5.704299529567987</v>
      </c>
      <c r="L286" s="12">
        <f>+K286/100*F286</f>
        <v>4239.578580199603</v>
      </c>
      <c r="M286" s="12">
        <v>159135.14565930984</v>
      </c>
      <c r="N286" s="12">
        <v>142198.18280797254</v>
      </c>
      <c r="O286" s="12">
        <f>+N286/M286*L286</f>
        <v>3788.3546559013616</v>
      </c>
      <c r="P286" s="14">
        <f>+O286/F286</f>
        <v>0.05097183428188143</v>
      </c>
      <c r="Q286" s="15">
        <v>0.009636019557473188</v>
      </c>
      <c r="R286" s="15">
        <v>0.01715790380913635</v>
      </c>
      <c r="S286" s="16">
        <f>+Q286/R286</f>
        <v>0.5616082048637048</v>
      </c>
      <c r="T286" s="16">
        <f>+IF(S286&lt;0.7,0.7,IF(S286&gt;1.3,1.3,S286))</f>
        <v>0.7</v>
      </c>
      <c r="U286" s="16">
        <v>1.0256366647211737</v>
      </c>
      <c r="V286" s="17">
        <f>+O286/N286*(C286-19600000)</f>
        <v>4223808.251611654</v>
      </c>
      <c r="W286" s="17">
        <f>+V286*(T286-1)</f>
        <v>-1267142.4754834962</v>
      </c>
      <c r="X286" s="17">
        <f>+(U286-1)*(V286+W286)</f>
        <v>75799.04919516626</v>
      </c>
      <c r="Y286" s="17">
        <v>0</v>
      </c>
      <c r="Z286" s="17">
        <v>0</v>
      </c>
      <c r="AA286" s="53">
        <f>SUM(V286:Z286)</f>
        <v>3032464.8253233237</v>
      </c>
    </row>
    <row r="287" spans="1:27" ht="12.75">
      <c r="A287" s="28" t="s">
        <v>318</v>
      </c>
      <c r="B287" s="29" t="s">
        <v>328</v>
      </c>
      <c r="C287" s="21">
        <v>178143196.839524</v>
      </c>
      <c r="D287" s="22">
        <v>46009.931710861965</v>
      </c>
      <c r="E287" s="20">
        <v>2.218785448356441</v>
      </c>
      <c r="F287" s="22">
        <f>+D287*E287</f>
        <v>102086.1669599341</v>
      </c>
      <c r="G287" s="23">
        <v>0</v>
      </c>
      <c r="H287" s="23">
        <v>28.00608816714029</v>
      </c>
      <c r="I287" s="23">
        <v>4.549544379355765</v>
      </c>
      <c r="J287" s="23">
        <f>+IF(I287&gt;10,10,I287)</f>
        <v>4.549544379355765</v>
      </c>
      <c r="K287" s="23">
        <f>-2.211-(0.131*G287)+(0.152*H287)+(0.392*J287)</f>
        <v>3.829346798112784</v>
      </c>
      <c r="L287" s="22">
        <f>+K287/100*F287</f>
        <v>3909.2333657963077</v>
      </c>
      <c r="M287" s="22">
        <v>159135.14565930984</v>
      </c>
      <c r="N287" s="22">
        <v>142198.18280797254</v>
      </c>
      <c r="O287" s="22">
        <f>+N287/M287*L287</f>
        <v>3493.168517145906</v>
      </c>
      <c r="P287" s="24">
        <f>+O287/F287</f>
        <v>0.034217843819298994</v>
      </c>
      <c r="Q287" s="25">
        <v>0.004881736412755913</v>
      </c>
      <c r="R287" s="25">
        <v>0.01715790380913635</v>
      </c>
      <c r="S287" s="26">
        <f>+Q287/R287</f>
        <v>0.2845182294445814</v>
      </c>
      <c r="T287" s="26">
        <f>+IF(S287&lt;0.7,0.7,IF(S287&gt;1.3,1.3,S287))</f>
        <v>0.7</v>
      </c>
      <c r="U287" s="26">
        <v>1.0256366647211737</v>
      </c>
      <c r="V287" s="27">
        <f>+O287/N287*(C287-19600000)</f>
        <v>3894691.850987852</v>
      </c>
      <c r="W287" s="27">
        <f>+V287*(T287-1)</f>
        <v>-1168407.5552963559</v>
      </c>
      <c r="X287" s="27">
        <f>+(U287-1)*(V287+W287)</f>
        <v>69892.83642324393</v>
      </c>
      <c r="Y287" s="27">
        <v>0</v>
      </c>
      <c r="Z287" s="27">
        <v>0</v>
      </c>
      <c r="AA287" s="54">
        <f>SUM(V287:Z287)</f>
        <v>2796177.13211474</v>
      </c>
    </row>
    <row r="288" spans="1:27" ht="12.75">
      <c r="A288" s="18" t="s">
        <v>318</v>
      </c>
      <c r="B288" s="19" t="s">
        <v>321</v>
      </c>
      <c r="C288" s="11">
        <v>178143196.839524</v>
      </c>
      <c r="D288" s="12">
        <v>45575.62596890686</v>
      </c>
      <c r="E288" s="10">
        <v>2.218785448356441</v>
      </c>
      <c r="F288" s="12">
        <f>+D288*E288</f>
        <v>101122.53569954645</v>
      </c>
      <c r="G288" s="13">
        <v>0</v>
      </c>
      <c r="H288" s="13">
        <v>32.38667491542471</v>
      </c>
      <c r="I288" s="13">
        <v>5.060646836860483</v>
      </c>
      <c r="J288" s="13">
        <f>+IF(I288&gt;10,10,I288)</f>
        <v>5.060646836860483</v>
      </c>
      <c r="K288" s="13">
        <f>-2.211-(0.131*G288)+(0.152*H288)+(0.392*J288)</f>
        <v>4.6955481471938665</v>
      </c>
      <c r="L288" s="12">
        <f>+K288/100*F288</f>
        <v>4748.257351435509</v>
      </c>
      <c r="M288" s="12">
        <v>159135.14565930984</v>
      </c>
      <c r="N288" s="12">
        <v>142198.18280797254</v>
      </c>
      <c r="O288" s="12">
        <f>+N288/M288*L288</f>
        <v>4242.89407648665</v>
      </c>
      <c r="P288" s="14">
        <f>+O288/F288</f>
        <v>0.04195794782177006</v>
      </c>
      <c r="Q288" s="15">
        <v>0.03485820269185297</v>
      </c>
      <c r="R288" s="15">
        <v>0.01715790380913635</v>
      </c>
      <c r="S288" s="16">
        <f>+Q288/R288</f>
        <v>2.031611966101095</v>
      </c>
      <c r="T288" s="16">
        <f>+IF(S288&lt;0.7,0.7,IF(S288&gt;1.3,1.3,S288))</f>
        <v>1.3</v>
      </c>
      <c r="U288" s="16">
        <v>1.0256366647211737</v>
      </c>
      <c r="V288" s="17">
        <f>+O288/N288*(C288-19600000)</f>
        <v>4730594.846251148</v>
      </c>
      <c r="W288" s="17">
        <f>+V288*(T288-1)</f>
        <v>1419178.4538753445</v>
      </c>
      <c r="X288" s="17">
        <f>+(U288-1)*(V288+W288)</f>
        <v>157659.67620656852</v>
      </c>
      <c r="Y288" s="17">
        <v>0</v>
      </c>
      <c r="Z288" s="17">
        <v>0</v>
      </c>
      <c r="AA288" s="53">
        <f>SUM(V288:Z288)</f>
        <v>6307432.97633306</v>
      </c>
    </row>
    <row r="289" spans="1:27" ht="12.75">
      <c r="A289" s="28" t="s">
        <v>318</v>
      </c>
      <c r="B289" s="29" t="s">
        <v>322</v>
      </c>
      <c r="C289" s="21">
        <v>178143196.839524</v>
      </c>
      <c r="D289" s="22">
        <v>17832.556736942406</v>
      </c>
      <c r="E289" s="20">
        <v>2.218785448356441</v>
      </c>
      <c r="F289" s="22">
        <f>+D289*E289</f>
        <v>39566.61739491843</v>
      </c>
      <c r="G289" s="23">
        <v>0</v>
      </c>
      <c r="H289" s="23">
        <v>38.71852239694494</v>
      </c>
      <c r="I289" s="23">
        <v>4.9460336496067185</v>
      </c>
      <c r="J289" s="23">
        <f>+IF(I289&gt;10,10,I289)</f>
        <v>4.9460336496067185</v>
      </c>
      <c r="K289" s="23">
        <f>-2.211-(0.131*G289)+(0.152*H289)+(0.392*J289)</f>
        <v>5.613060594981465</v>
      </c>
      <c r="L289" s="22">
        <f>+K289/100*F289</f>
        <v>2220.8982097612484</v>
      </c>
      <c r="M289" s="22">
        <v>159135.14565930984</v>
      </c>
      <c r="N289" s="22">
        <v>142198.18280797254</v>
      </c>
      <c r="O289" s="22">
        <f>+N289/M289*L289</f>
        <v>1984.5250923113938</v>
      </c>
      <c r="P289" s="24">
        <f>+O289/F289</f>
        <v>0.05015655173409562</v>
      </c>
      <c r="Q289" s="25">
        <v>0.01542525737034267</v>
      </c>
      <c r="R289" s="25">
        <v>0.01715790380913635</v>
      </c>
      <c r="S289" s="26">
        <f>+Q289/R289</f>
        <v>0.899017592238099</v>
      </c>
      <c r="T289" s="26">
        <f>+IF(S289&lt;0.7,0.7,IF(S289&gt;1.3,1.3,S289))</f>
        <v>0.899017592238099</v>
      </c>
      <c r="U289" s="26">
        <v>1.0256366647211737</v>
      </c>
      <c r="V289" s="27">
        <f>+O289/N289*(C289-19600000)</f>
        <v>2212636.941839031</v>
      </c>
      <c r="W289" s="27">
        <f>+V289*(T289-1)</f>
        <v>-223437.40588983474</v>
      </c>
      <c r="X289" s="27">
        <f>+(U289-1)*(V289+W289)</f>
        <v>50996.441566643756</v>
      </c>
      <c r="Y289" s="27">
        <v>0</v>
      </c>
      <c r="Z289" s="27">
        <v>0</v>
      </c>
      <c r="AA289" s="54">
        <f>SUM(V289:Z289)</f>
        <v>2040195.97751584</v>
      </c>
    </row>
    <row r="290" spans="1:27" ht="12.75">
      <c r="A290" s="18" t="s">
        <v>318</v>
      </c>
      <c r="B290" s="19" t="s">
        <v>323</v>
      </c>
      <c r="C290" s="11">
        <v>178143196.839524</v>
      </c>
      <c r="D290" s="12">
        <v>12917.787449949356</v>
      </c>
      <c r="E290" s="10">
        <v>2.218785448356441</v>
      </c>
      <c r="F290" s="12">
        <f>+D290*E290</f>
        <v>28661.798818909087</v>
      </c>
      <c r="G290" s="13">
        <v>0</v>
      </c>
      <c r="H290" s="13">
        <v>41.17679048100226</v>
      </c>
      <c r="I290" s="13">
        <v>4.865244603397625</v>
      </c>
      <c r="J290" s="13">
        <f>+IF(I290&gt;10,10,I290)</f>
        <v>4.865244603397625</v>
      </c>
      <c r="K290" s="13">
        <f>-2.211-(0.131*G290)+(0.152*H290)+(0.392*J290)</f>
        <v>5.955048037644211</v>
      </c>
      <c r="L290" s="12">
        <f>+K290/100*F290</f>
        <v>1706.8238881189773</v>
      </c>
      <c r="M290" s="12">
        <v>159135.14565930984</v>
      </c>
      <c r="N290" s="12">
        <v>142198.18280797254</v>
      </c>
      <c r="O290" s="12">
        <f>+N290/M290*L290</f>
        <v>1525.164376845862</v>
      </c>
      <c r="P290" s="14">
        <f>+O290/F290</f>
        <v>0.05321244442758643</v>
      </c>
      <c r="Q290" s="15">
        <v>0.025312795011764127</v>
      </c>
      <c r="R290" s="15">
        <v>0.01715790380913635</v>
      </c>
      <c r="S290" s="16">
        <f>+Q290/R290</f>
        <v>1.475284818783365</v>
      </c>
      <c r="T290" s="16">
        <f>+IF(S290&lt;0.7,0.7,IF(S290&gt;1.3,1.3,S290))</f>
        <v>1.3</v>
      </c>
      <c r="U290" s="16">
        <v>1.0256366647211737</v>
      </c>
      <c r="V290" s="17">
        <f>+O290/N290*(C290-19600000)</f>
        <v>1700474.8670905405</v>
      </c>
      <c r="W290" s="17">
        <f>+V290*(T290-1)</f>
        <v>510142.4601271622</v>
      </c>
      <c r="X290" s="17">
        <f>+(U290-1)*(V290+W290)</f>
        <v>56672.85524469727</v>
      </c>
      <c r="Y290" s="17">
        <v>0</v>
      </c>
      <c r="Z290" s="17">
        <v>0</v>
      </c>
      <c r="AA290" s="53">
        <f>SUM(V290:Z290)</f>
        <v>2267290.1824624</v>
      </c>
    </row>
    <row r="291" spans="1:27" ht="12.75">
      <c r="A291" s="28" t="s">
        <v>318</v>
      </c>
      <c r="B291" s="29" t="s">
        <v>329</v>
      </c>
      <c r="C291" s="21">
        <v>178143196.839524</v>
      </c>
      <c r="D291" s="22">
        <v>188266.6287378971</v>
      </c>
      <c r="E291" s="20">
        <v>2.218785448356441</v>
      </c>
      <c r="F291" s="22">
        <f>+D291*E291</f>
        <v>417723.25625477056</v>
      </c>
      <c r="G291" s="23">
        <v>0</v>
      </c>
      <c r="H291" s="23">
        <v>35.1899593758457</v>
      </c>
      <c r="I291" s="23">
        <v>4.715039159870367</v>
      </c>
      <c r="J291" s="23">
        <f>+IF(I291&gt;10,10,I291)</f>
        <v>4.715039159870367</v>
      </c>
      <c r="K291" s="23">
        <f>-2.211-(0.131*G291)+(0.152*H291)+(0.392*J291)</f>
        <v>4.9861691757977304</v>
      </c>
      <c r="L291" s="22">
        <f>+K291/100*F291</f>
        <v>20828.388243513935</v>
      </c>
      <c r="M291" s="22">
        <v>159135.14565930984</v>
      </c>
      <c r="N291" s="22">
        <v>142198.18280797254</v>
      </c>
      <c r="O291" s="22">
        <f>+N291/M291*L291</f>
        <v>18611.59548870121</v>
      </c>
      <c r="P291" s="24">
        <f>+O291/F291</f>
        <v>0.04455484632473981</v>
      </c>
      <c r="Q291" s="25">
        <v>0.011759147042173708</v>
      </c>
      <c r="R291" s="25">
        <v>0.01715790380913635</v>
      </c>
      <c r="S291" s="26">
        <f>+Q291/R291</f>
        <v>0.6853486983597683</v>
      </c>
      <c r="T291" s="26">
        <f>+IF(S291&lt;0.7,0.7,IF(S291&gt;1.3,1.3,S291))</f>
        <v>0.7</v>
      </c>
      <c r="U291" s="26">
        <v>1.0256366647211737</v>
      </c>
      <c r="V291" s="27">
        <f>+O291/N291*(C291-19600000)</f>
        <v>20750911.079134516</v>
      </c>
      <c r="W291" s="27">
        <f>+V291*(T291-1)</f>
        <v>-6225273.323740356</v>
      </c>
      <c r="X291" s="27">
        <f>+(U291-1)*(V291+W291)</f>
        <v>372388.9049962615</v>
      </c>
      <c r="Y291" s="27">
        <v>0</v>
      </c>
      <c r="Z291" s="27">
        <v>0</v>
      </c>
      <c r="AA291" s="54">
        <f>SUM(V291:Z291)</f>
        <v>14898026.660390422</v>
      </c>
    </row>
    <row r="292" spans="1:27" ht="12.75">
      <c r="A292" s="18" t="s">
        <v>318</v>
      </c>
      <c r="B292" s="19" t="s">
        <v>330</v>
      </c>
      <c r="C292" s="11">
        <v>178143196.839524</v>
      </c>
      <c r="D292" s="12">
        <v>10552.775340479597</v>
      </c>
      <c r="E292" s="10">
        <v>2.218785448356441</v>
      </c>
      <c r="F292" s="12">
        <f>+D292*E292</f>
        <v>23414.344365230816</v>
      </c>
      <c r="G292" s="13">
        <v>-1.3564480910474317</v>
      </c>
      <c r="H292" s="13">
        <v>55.25066201132531</v>
      </c>
      <c r="I292" s="13">
        <v>7.278542593033404</v>
      </c>
      <c r="J292" s="13">
        <f>+IF(I292&gt;10,10,I292)</f>
        <v>7.278542593033404</v>
      </c>
      <c r="K292" s="13">
        <f>-2.211-(0.131*G292)+(0.152*H292)+(0.392*J292)</f>
        <v>9.217984022117754</v>
      </c>
      <c r="L292" s="12">
        <f>+K292/100*F292</f>
        <v>2158.3305224706055</v>
      </c>
      <c r="M292" s="12">
        <v>159135.14565930984</v>
      </c>
      <c r="N292" s="12">
        <v>142198.18280797254</v>
      </c>
      <c r="O292" s="12">
        <f>+N292/M292*L292</f>
        <v>1928.6165662697965</v>
      </c>
      <c r="P292" s="14">
        <f>+O292/F292</f>
        <v>0.08236901858903639</v>
      </c>
      <c r="Q292" s="15">
        <v>0.03790288646992478</v>
      </c>
      <c r="R292" s="15">
        <v>0.01715790380913635</v>
      </c>
      <c r="S292" s="16">
        <f>+Q292/R292</f>
        <v>2.2090627673143857</v>
      </c>
      <c r="T292" s="16">
        <f>+IF(S292&lt;0.7,0.7,IF(S292&gt;1.3,1.3,S292))</f>
        <v>1.3</v>
      </c>
      <c r="U292" s="16">
        <v>1.0256366647211737</v>
      </c>
      <c r="V292" s="17">
        <f>+O292/N292*(C292-19600000)</f>
        <v>2150301.993007859</v>
      </c>
      <c r="W292" s="17">
        <f>+V292*(T292-1)</f>
        <v>645090.5979023578</v>
      </c>
      <c r="X292" s="17">
        <f>+(U292-1)*(V292+W292)</f>
        <v>71664.54261721816</v>
      </c>
      <c r="Y292" s="17">
        <v>0</v>
      </c>
      <c r="Z292" s="17">
        <v>0</v>
      </c>
      <c r="AA292" s="53">
        <f>SUM(V292:Z292)</f>
        <v>2867057.133527435</v>
      </c>
    </row>
    <row r="293" spans="1:27" ht="12.75">
      <c r="A293" s="28" t="s">
        <v>318</v>
      </c>
      <c r="B293" s="29" t="s">
        <v>324</v>
      </c>
      <c r="C293" s="21">
        <v>178143196.839524</v>
      </c>
      <c r="D293" s="22">
        <v>138253.03547329866</v>
      </c>
      <c r="E293" s="20">
        <v>2.218785448356441</v>
      </c>
      <c r="F293" s="22">
        <f>+D293*E293</f>
        <v>306753.8232992619</v>
      </c>
      <c r="G293" s="23">
        <v>0</v>
      </c>
      <c r="H293" s="23">
        <v>32.75558473913336</v>
      </c>
      <c r="I293" s="23">
        <v>4.6699577003504285</v>
      </c>
      <c r="J293" s="23">
        <f>+IF(I293&gt;10,10,I293)</f>
        <v>4.6699577003504285</v>
      </c>
      <c r="K293" s="23">
        <f>-2.211-(0.131*G293)+(0.152*H293)+(0.392*J293)</f>
        <v>4.598472298885639</v>
      </c>
      <c r="L293" s="22">
        <f>+K293/100*F293</f>
        <v>14105.989590189161</v>
      </c>
      <c r="M293" s="22">
        <v>159135.14565930984</v>
      </c>
      <c r="N293" s="22">
        <v>142198.18280797254</v>
      </c>
      <c r="O293" s="22">
        <f>+N293/M293*L293</f>
        <v>12604.67056552902</v>
      </c>
      <c r="P293" s="24">
        <f>+O293/F293</f>
        <v>0.041090508440809866</v>
      </c>
      <c r="Q293" s="25">
        <v>0.01612035537305977</v>
      </c>
      <c r="R293" s="25">
        <v>0.01715790380913635</v>
      </c>
      <c r="S293" s="26">
        <f>+Q293/R293</f>
        <v>0.9395294176014614</v>
      </c>
      <c r="T293" s="26">
        <f>+IF(S293&lt;0.7,0.7,IF(S293&gt;1.3,1.3,S293))</f>
        <v>0.9395294176014614</v>
      </c>
      <c r="U293" s="26">
        <v>1.0256366647211737</v>
      </c>
      <c r="V293" s="27">
        <f>+O293/N293*(C293-19600000)</f>
        <v>14053518.315819008</v>
      </c>
      <c r="W293" s="27">
        <f>+V293*(T293-1)</f>
        <v>-849824.4373061054</v>
      </c>
      <c r="X293" s="27">
        <f>+(U293-1)*(V293+W293)</f>
        <v>338498.67304444825</v>
      </c>
      <c r="Y293" s="27">
        <v>0</v>
      </c>
      <c r="Z293" s="27">
        <v>0</v>
      </c>
      <c r="AA293" s="54">
        <f>SUM(V293:Z293)</f>
        <v>13542192.55155735</v>
      </c>
    </row>
    <row r="294" spans="1:27" ht="12.75">
      <c r="A294" s="18" t="s">
        <v>318</v>
      </c>
      <c r="B294" s="19" t="s">
        <v>325</v>
      </c>
      <c r="C294" s="11">
        <v>178143196.839524</v>
      </c>
      <c r="D294" s="12">
        <v>10647.341868694042</v>
      </c>
      <c r="E294" s="10">
        <v>2.218785448356441</v>
      </c>
      <c r="F294" s="12">
        <f>+D294*E294</f>
        <v>23624.167201934615</v>
      </c>
      <c r="G294" s="13">
        <v>0</v>
      </c>
      <c r="H294" s="13">
        <v>45.83268640882968</v>
      </c>
      <c r="I294" s="13">
        <v>4.8088177916504105</v>
      </c>
      <c r="J294" s="13">
        <f>+IF(I294&gt;10,10,I294)</f>
        <v>4.8088177916504105</v>
      </c>
      <c r="K294" s="13">
        <f>-2.211-(0.131*G294)+(0.152*H294)+(0.392*J294)</f>
        <v>6.640624908469072</v>
      </c>
      <c r="L294" s="12">
        <f>+K294/100*F294</f>
        <v>1568.7923316300512</v>
      </c>
      <c r="M294" s="12">
        <v>159135.14565930984</v>
      </c>
      <c r="N294" s="12">
        <v>142198.18280797254</v>
      </c>
      <c r="O294" s="12">
        <f>+N294/M294*L294</f>
        <v>1401.8237004568623</v>
      </c>
      <c r="P294" s="14">
        <f>+O294/F294</f>
        <v>0.05933854465532504</v>
      </c>
      <c r="Q294" s="15">
        <v>0.027106764073717832</v>
      </c>
      <c r="R294" s="15">
        <v>0.01715790380913635</v>
      </c>
      <c r="S294" s="16">
        <f>+Q294/R294</f>
        <v>1.5798412425697275</v>
      </c>
      <c r="T294" s="16">
        <f>+IF(S294&lt;0.7,0.7,IF(S294&gt;1.3,1.3,S294))</f>
        <v>1.3</v>
      </c>
      <c r="U294" s="16">
        <v>1.0256366647211737</v>
      </c>
      <c r="V294" s="17">
        <f>+O294/N294*(C294-19600000)</f>
        <v>1562956.7585682361</v>
      </c>
      <c r="W294" s="17">
        <f>+V294*(T294-1)</f>
        <v>468887.02757047093</v>
      </c>
      <c r="X294" s="17">
        <f>+(U294-1)*(V294+W294)</f>
        <v>52089.69791103809</v>
      </c>
      <c r="Y294" s="17">
        <v>0</v>
      </c>
      <c r="Z294" s="17">
        <v>0</v>
      </c>
      <c r="AA294" s="53">
        <f>SUM(V294:Z294)</f>
        <v>2083933.4840497451</v>
      </c>
    </row>
    <row r="295" spans="1:27" ht="12.75">
      <c r="A295" s="28" t="s">
        <v>318</v>
      </c>
      <c r="B295" s="29" t="s">
        <v>326</v>
      </c>
      <c r="C295" s="21">
        <v>178143196.839524</v>
      </c>
      <c r="D295" s="22">
        <v>77779.14875170821</v>
      </c>
      <c r="E295" s="20">
        <v>2.218785448356441</v>
      </c>
      <c r="F295" s="22">
        <f>+D295*E295</f>
        <v>172575.24343584123</v>
      </c>
      <c r="G295" s="23">
        <v>0</v>
      </c>
      <c r="H295" s="23">
        <v>31.814391650127305</v>
      </c>
      <c r="I295" s="23">
        <v>4.506089051178618</v>
      </c>
      <c r="J295" s="23">
        <f>+IF(I295&gt;10,10,I295)</f>
        <v>4.506089051178618</v>
      </c>
      <c r="K295" s="23">
        <f>-2.211-(0.131*G295)+(0.152*H295)+(0.392*J295)</f>
        <v>4.391174438881368</v>
      </c>
      <c r="L295" s="22">
        <f>+K295/100*F295</f>
        <v>7578.079977591956</v>
      </c>
      <c r="M295" s="22">
        <v>159135.14565930984</v>
      </c>
      <c r="N295" s="22">
        <v>142198.18280797254</v>
      </c>
      <c r="O295" s="22">
        <f>+N295/M295*L295</f>
        <v>6771.534958682558</v>
      </c>
      <c r="P295" s="24">
        <f>+O295/F295</f>
        <v>0.039238159679606824</v>
      </c>
      <c r="Q295" s="25">
        <v>0.019135401084163232</v>
      </c>
      <c r="R295" s="25">
        <v>0.01715790380913635</v>
      </c>
      <c r="S295" s="26">
        <f>+Q295/R295</f>
        <v>1.1152528477268822</v>
      </c>
      <c r="T295" s="26">
        <f>+IF(S295&lt;0.7,0.7,IF(S295&gt;1.3,1.3,S295))</f>
        <v>1.1152528477268822</v>
      </c>
      <c r="U295" s="26">
        <v>1.0256366647211737</v>
      </c>
      <c r="V295" s="27">
        <f>+O295/N295*(C295-19600000)</f>
        <v>7549891.135457851</v>
      </c>
      <c r="W295" s="27">
        <f>+V295*(T295-1)</f>
        <v>870146.4533894612</v>
      </c>
      <c r="X295" s="27">
        <f>+(U295-1)*(V295+W295)</f>
        <v>215861.68060495798</v>
      </c>
      <c r="Y295" s="27">
        <v>0</v>
      </c>
      <c r="Z295" s="27">
        <v>0</v>
      </c>
      <c r="AA295" s="54">
        <f>SUM(V295:Z295)</f>
        <v>8635899.26945227</v>
      </c>
    </row>
    <row r="296" spans="1:27" ht="12.75">
      <c r="A296" s="18" t="s">
        <v>318</v>
      </c>
      <c r="B296" s="19" t="s">
        <v>331</v>
      </c>
      <c r="C296" s="11">
        <v>178143196.839524</v>
      </c>
      <c r="D296" s="12">
        <v>63509.61006251412</v>
      </c>
      <c r="E296" s="10">
        <v>2.218785448356441</v>
      </c>
      <c r="F296" s="12">
        <f>+D296*E296</f>
        <v>140914.1986374981</v>
      </c>
      <c r="G296" s="13">
        <v>0</v>
      </c>
      <c r="H296" s="13">
        <v>24.71489390484018</v>
      </c>
      <c r="I296" s="13">
        <v>4.39242973348769</v>
      </c>
      <c r="J296" s="13">
        <f>+IF(I296&gt;10,10,I296)</f>
        <v>4.39242973348769</v>
      </c>
      <c r="K296" s="13">
        <f>-2.211-(0.131*G296)+(0.152*H296)+(0.392*J296)</f>
        <v>3.2674963290628822</v>
      </c>
      <c r="L296" s="12">
        <f>+K296/100*F296</f>
        <v>4604.366267608629</v>
      </c>
      <c r="M296" s="12">
        <v>159135.14565930984</v>
      </c>
      <c r="N296" s="12">
        <v>142198.18280797254</v>
      </c>
      <c r="O296" s="12">
        <f>+N296/M296*L296</f>
        <v>4114.3175099608825</v>
      </c>
      <c r="P296" s="14">
        <f>+O296/F296</f>
        <v>0.029197323972618032</v>
      </c>
      <c r="Q296" s="15">
        <v>0.01070655744811512</v>
      </c>
      <c r="R296" s="15">
        <v>0.01715790380913635</v>
      </c>
      <c r="S296" s="16">
        <f>+Q296/R296</f>
        <v>0.6240014845178246</v>
      </c>
      <c r="T296" s="16">
        <f>+IF(S296&lt;0.7,0.7,IF(S296&gt;1.3,1.3,S296))</f>
        <v>0.7</v>
      </c>
      <c r="U296" s="16">
        <v>1.0256366647211737</v>
      </c>
      <c r="V296" s="17">
        <f>+O296/N296*(C296-19600000)</f>
        <v>4587239.006583539</v>
      </c>
      <c r="W296" s="17">
        <f>+V296*(T296-1)</f>
        <v>-1376171.7019750618</v>
      </c>
      <c r="X296" s="17">
        <f>+(U296-1)*(V296+W296)</f>
        <v>82321.05588537031</v>
      </c>
      <c r="Y296" s="17">
        <v>0</v>
      </c>
      <c r="Z296" s="17">
        <v>0</v>
      </c>
      <c r="AA296" s="53">
        <f>SUM(V296:Z296)</f>
        <v>3293388.3604938476</v>
      </c>
    </row>
    <row r="297" spans="1:27" ht="12.75">
      <c r="A297" s="28" t="s">
        <v>318</v>
      </c>
      <c r="B297" s="29" t="s">
        <v>332</v>
      </c>
      <c r="C297" s="21">
        <v>178143196.839524</v>
      </c>
      <c r="D297" s="22">
        <v>391080.01774365996</v>
      </c>
      <c r="E297" s="20">
        <v>2.218785448356441</v>
      </c>
      <c r="F297" s="22">
        <f>+D297*E297</f>
        <v>867722.6525126115</v>
      </c>
      <c r="G297" s="23">
        <v>-0.025219829608705686</v>
      </c>
      <c r="H297" s="23">
        <v>28.866763328419324</v>
      </c>
      <c r="I297" s="23">
        <v>4.959290604603896</v>
      </c>
      <c r="J297" s="23">
        <f>+IF(I297&gt;10,10,I297)</f>
        <v>4.959290604603896</v>
      </c>
      <c r="K297" s="23">
        <f>-2.211-(0.131*G297)+(0.152*H297)+(0.392*J297)</f>
        <v>4.124093740603205</v>
      </c>
      <c r="L297" s="22">
        <f>+K297/100*F297</f>
        <v>35785.695598068705</v>
      </c>
      <c r="M297" s="22">
        <v>159135.14565930984</v>
      </c>
      <c r="N297" s="22">
        <v>142198.18280797254</v>
      </c>
      <c r="O297" s="22">
        <f>+N297/M297*L297</f>
        <v>31976.97694925842</v>
      </c>
      <c r="P297" s="24">
        <f>+O297/F297</f>
        <v>0.0368516101967197</v>
      </c>
      <c r="Q297" s="25">
        <v>0.020343532031045632</v>
      </c>
      <c r="R297" s="25">
        <v>0.01715790380913635</v>
      </c>
      <c r="S297" s="26">
        <f>+Q297/R297</f>
        <v>1.18566535034501</v>
      </c>
      <c r="T297" s="26">
        <f>+IF(S297&lt;0.7,0.7,IF(S297&gt;1.3,1.3,S297))</f>
        <v>1.18566535034501</v>
      </c>
      <c r="U297" s="26">
        <v>1.0256366647211737</v>
      </c>
      <c r="V297" s="27">
        <f>+O297/N297*(C297-19600000)</f>
        <v>35652580.438706964</v>
      </c>
      <c r="W297" s="27">
        <f>+V297*(T297-1)</f>
        <v>6619448.837856182</v>
      </c>
      <c r="X297" s="27">
        <f>+(U297-1)*(V297+W297)</f>
        <v>1083713.8416468862</v>
      </c>
      <c r="Y297" s="27">
        <v>19600000.000000007</v>
      </c>
      <c r="Z297" s="27">
        <v>39041105</v>
      </c>
      <c r="AA297" s="54">
        <f>SUM(V297:Z297)</f>
        <v>101996848.11821005</v>
      </c>
    </row>
    <row r="298" spans="1:27" ht="12.75">
      <c r="A298" s="18" t="s">
        <v>333</v>
      </c>
      <c r="B298" s="19" t="s">
        <v>334</v>
      </c>
      <c r="C298" s="11">
        <v>19600000</v>
      </c>
      <c r="D298" s="12">
        <v>148305.9734981257</v>
      </c>
      <c r="E298" s="10">
        <v>1.551955485058352</v>
      </c>
      <c r="F298" s="12">
        <f>+D298*E298</f>
        <v>230164.26903733477</v>
      </c>
      <c r="G298" s="13">
        <v>-0.23991412541940166</v>
      </c>
      <c r="H298" s="13">
        <v>22.86476161715047</v>
      </c>
      <c r="I298" s="13">
        <v>3.504675513108286</v>
      </c>
      <c r="J298" s="13">
        <f>+IF(I298&gt;10,10,I298)</f>
        <v>3.504675513108286</v>
      </c>
      <c r="K298" s="13">
        <f>-2.211-(0.131*G298)+(0.152*H298)+(0.392*J298)</f>
        <v>2.6697053173752616</v>
      </c>
      <c r="L298" s="12">
        <f>+K298/100*F298</f>
        <v>6144.707729187629</v>
      </c>
      <c r="M298" s="12">
        <v>15484.566449495327</v>
      </c>
      <c r="N298" s="12">
        <v>13949.577606801236</v>
      </c>
      <c r="O298" s="12">
        <f>+N298/M298*L298</f>
        <v>5535.581355731654</v>
      </c>
      <c r="P298" s="14">
        <f>+O298/F298</f>
        <v>0.024050567791796266</v>
      </c>
      <c r="Q298" s="15">
        <v>0.0004956985201874764</v>
      </c>
      <c r="R298" s="15">
        <v>0.00374360582955313</v>
      </c>
      <c r="S298" s="16">
        <f>+Q298/R298</f>
        <v>0.13241204944021773</v>
      </c>
      <c r="T298" s="16">
        <f>+IF(S298&lt;0.7,0.7,IF(S298&gt;1.3,1.3,S298))</f>
        <v>0.7</v>
      </c>
      <c r="U298" s="16">
        <v>1.2068739177518153</v>
      </c>
      <c r="V298" s="17">
        <f>+O298/N298*(C298-19600000)</f>
        <v>0</v>
      </c>
      <c r="W298" s="17">
        <f>+V298*(T298-1)</f>
        <v>0</v>
      </c>
      <c r="X298" s="17">
        <f>+(U298-1)*(V298+W298)</f>
        <v>0</v>
      </c>
      <c r="Y298" s="17">
        <v>19600000</v>
      </c>
      <c r="Z298" s="17">
        <v>0</v>
      </c>
      <c r="AA298" s="53">
        <f>SUM(V298:Z298)</f>
        <v>19600000</v>
      </c>
    </row>
    <row r="299" spans="1:27" ht="12.75">
      <c r="A299" s="28" t="s">
        <v>335</v>
      </c>
      <c r="B299" s="29" t="s">
        <v>336</v>
      </c>
      <c r="C299" s="21">
        <v>45691843.11517643</v>
      </c>
      <c r="D299" s="22">
        <v>198921</v>
      </c>
      <c r="E299" s="20">
        <v>1.5175768247198813</v>
      </c>
      <c r="F299" s="22">
        <f>+D299*E299</f>
        <v>301877.8995501035</v>
      </c>
      <c r="G299" s="23">
        <v>-9.141817663004717</v>
      </c>
      <c r="H299" s="23">
        <v>13.891947054358267</v>
      </c>
      <c r="I299" s="23">
        <v>3.0641666176828046</v>
      </c>
      <c r="J299" s="23">
        <f>+IF(I299&gt;10,10,I299)</f>
        <v>3.0641666176828046</v>
      </c>
      <c r="K299" s="23">
        <f>-2.211-(0.131*G299)+(0.152*H299)+(0.392*J299)</f>
        <v>2.2993073802477344</v>
      </c>
      <c r="L299" s="22">
        <f>+K299/100*F299</f>
        <v>6941.100823692373</v>
      </c>
      <c r="M299" s="22">
        <v>53863.04554024287</v>
      </c>
      <c r="N299" s="22">
        <v>53220.388335078045</v>
      </c>
      <c r="O299" s="22">
        <f>+N299/M299*L299</f>
        <v>6858.284332137163</v>
      </c>
      <c r="P299" s="24">
        <f>+O299/F299</f>
        <v>0.02271873609283171</v>
      </c>
      <c r="Q299" s="25">
        <v>4.1960182255285785E-05</v>
      </c>
      <c r="R299" s="25">
        <v>0.004417783314364725</v>
      </c>
      <c r="S299" s="26">
        <f>+Q299/R299</f>
        <v>0.009498017279129417</v>
      </c>
      <c r="T299" s="26">
        <f>+IF(S299&lt;0.7,0.7,IF(S299&gt;1.3,1.3,S299))</f>
        <v>0.7</v>
      </c>
      <c r="U299" s="26">
        <v>1.1927476216380473</v>
      </c>
      <c r="V299" s="27">
        <f>+O299/N299*(C299-19600000)</f>
        <v>3362344.477961108</v>
      </c>
      <c r="W299" s="27">
        <f>+V299*(T299-1)</f>
        <v>-1008703.3433883325</v>
      </c>
      <c r="X299" s="27">
        <f>+(U299-1)*(V299+W299)</f>
        <v>453658.7308783776</v>
      </c>
      <c r="Y299" s="27">
        <v>0</v>
      </c>
      <c r="Z299" s="27">
        <v>0</v>
      </c>
      <c r="AA299" s="54">
        <f>SUM(V299:Z299)</f>
        <v>2807299.8654511534</v>
      </c>
    </row>
    <row r="300" spans="1:27" ht="12.75">
      <c r="A300" s="18" t="s">
        <v>335</v>
      </c>
      <c r="B300" s="19" t="s">
        <v>337</v>
      </c>
      <c r="C300" s="11">
        <v>45691843.11517643</v>
      </c>
      <c r="D300" s="12">
        <v>120086</v>
      </c>
      <c r="E300" s="10">
        <v>1.5175768247198813</v>
      </c>
      <c r="F300" s="12">
        <f>+D300*E300</f>
        <v>182239.73057331168</v>
      </c>
      <c r="G300" s="13">
        <v>-9.141817663004714</v>
      </c>
      <c r="H300" s="13">
        <v>25.779025032060364</v>
      </c>
      <c r="I300" s="13">
        <v>3.616506863153749</v>
      </c>
      <c r="J300" s="13">
        <f>+IF(I300&gt;10,10,I300)</f>
        <v>3.616506863153749</v>
      </c>
      <c r="K300" s="13">
        <f>-2.211-(0.131*G300)+(0.152*H300)+(0.392*J300)</f>
        <v>4.322660609083062</v>
      </c>
      <c r="L300" s="12">
        <f>+K300/100*F300</f>
        <v>7877.605047591646</v>
      </c>
      <c r="M300" s="12">
        <v>53863.04554024287</v>
      </c>
      <c r="N300" s="12">
        <v>53220.388335078045</v>
      </c>
      <c r="O300" s="12">
        <f>+N300/M300*L300</f>
        <v>7783.614824935277</v>
      </c>
      <c r="P300" s="14">
        <f>+O300/F300</f>
        <v>0.042710855642996426</v>
      </c>
      <c r="Q300" s="15">
        <v>0.004013124180570622</v>
      </c>
      <c r="R300" s="15">
        <v>0.004417783314364725</v>
      </c>
      <c r="S300" s="16">
        <f>+Q300/R300</f>
        <v>0.9084022223366351</v>
      </c>
      <c r="T300" s="16">
        <f>+IF(S300&lt;0.7,0.7,IF(S300&gt;1.3,1.3,S300))</f>
        <v>0.9084022223366351</v>
      </c>
      <c r="U300" s="16">
        <v>1.1927476216380473</v>
      </c>
      <c r="V300" s="17">
        <f>+O300/N300*(C300-19600000)</f>
        <v>3815997.2753771697</v>
      </c>
      <c r="W300" s="17">
        <f>+V300*(T300-1)</f>
        <v>-349536.8699940041</v>
      </c>
      <c r="X300" s="17">
        <f>+(U300-1)*(V300+W300)</f>
        <v>668151.9986400664</v>
      </c>
      <c r="Y300" s="17">
        <v>0</v>
      </c>
      <c r="Z300" s="17">
        <v>0</v>
      </c>
      <c r="AA300" s="53">
        <f>SUM(V300:Z300)</f>
        <v>4134612.404023232</v>
      </c>
    </row>
    <row r="301" spans="1:27" ht="12.75">
      <c r="A301" s="28" t="s">
        <v>335</v>
      </c>
      <c r="B301" s="29" t="s">
        <v>338</v>
      </c>
      <c r="C301" s="21">
        <v>45691843.11517643</v>
      </c>
      <c r="D301" s="22">
        <v>330888.72723579954</v>
      </c>
      <c r="E301" s="20">
        <v>1.5175768247198813</v>
      </c>
      <c r="F301" s="22">
        <f>+D301*E301</f>
        <v>502149.0640141076</v>
      </c>
      <c r="G301" s="23">
        <v>-1.2394841195858903</v>
      </c>
      <c r="H301" s="23">
        <v>21.91934643502881</v>
      </c>
      <c r="I301" s="23">
        <v>4.8499584185168505</v>
      </c>
      <c r="J301" s="23">
        <f>+IF(I301&gt;10,10,I301)</f>
        <v>4.8499584185168505</v>
      </c>
      <c r="K301" s="23">
        <f>-2.211-(0.131*G301)+(0.152*H301)+(0.392*J301)</f>
        <v>3.184296777848736</v>
      </c>
      <c r="L301" s="22">
        <f>+K301/100*F301</f>
        <v>15989.916465398814</v>
      </c>
      <c r="M301" s="22">
        <v>53863.04554024287</v>
      </c>
      <c r="N301" s="22">
        <v>53220.388335078045</v>
      </c>
      <c r="O301" s="22">
        <f>+N301/M301*L301</f>
        <v>15799.135663396173</v>
      </c>
      <c r="P301" s="24">
        <f>+O301/F301</f>
        <v>0.031463039156341646</v>
      </c>
      <c r="Q301" s="25">
        <v>0.0012397234796056415</v>
      </c>
      <c r="R301" s="25">
        <v>0.004417783314364725</v>
      </c>
      <c r="S301" s="26">
        <f>+Q301/R301</f>
        <v>0.28062116029425793</v>
      </c>
      <c r="T301" s="26">
        <f>+IF(S301&lt;0.7,0.7,IF(S301&gt;1.3,1.3,S301))</f>
        <v>0.7</v>
      </c>
      <c r="U301" s="26">
        <v>1.1927476216380473</v>
      </c>
      <c r="V301" s="27">
        <f>+O301/N301*(C301-19600000)</f>
        <v>7745688.860616943</v>
      </c>
      <c r="W301" s="27">
        <f>+V301*(T301-1)</f>
        <v>-2323706.6581850834</v>
      </c>
      <c r="X301" s="27">
        <f>+(U301-1)*(V301+W301)</f>
        <v>1045074.1740825622</v>
      </c>
      <c r="Y301" s="27">
        <v>19600000</v>
      </c>
      <c r="Z301" s="27">
        <v>12682874</v>
      </c>
      <c r="AA301" s="54">
        <f>SUM(V301:Z301)</f>
        <v>38749930.37651442</v>
      </c>
    </row>
    <row r="302" spans="1:27" ht="12.75">
      <c r="A302" s="18" t="s">
        <v>339</v>
      </c>
      <c r="B302" s="19" t="s">
        <v>340</v>
      </c>
      <c r="C302" s="11">
        <v>19600000</v>
      </c>
      <c r="D302" s="12">
        <v>48992</v>
      </c>
      <c r="E302" s="10">
        <v>3.1267958203132733</v>
      </c>
      <c r="F302" s="12">
        <f>+D302*E302</f>
        <v>153187.9808287879</v>
      </c>
      <c r="G302" s="13">
        <v>0</v>
      </c>
      <c r="H302" s="13">
        <v>17.239549314173733</v>
      </c>
      <c r="I302" s="13">
        <v>4.8678942946372175</v>
      </c>
      <c r="J302" s="13">
        <f>+IF(I302&gt;10,10,I302)</f>
        <v>4.8678942946372175</v>
      </c>
      <c r="K302" s="13">
        <f>-2.211-(0.131*G302)+(0.152*H302)+(0.392*J302)</f>
        <v>2.3176260592521967</v>
      </c>
      <c r="L302" s="12">
        <f>+K302/100*F302</f>
        <v>3550.324563330247</v>
      </c>
      <c r="M302" s="12">
        <v>3623.154647545419</v>
      </c>
      <c r="N302" s="12">
        <v>3844.7693698719168</v>
      </c>
      <c r="O302" s="12">
        <f>+N302/M302*L302</f>
        <v>3767.4845437369386</v>
      </c>
      <c r="P302" s="14">
        <f>+O302/F302</f>
        <v>0.02459386515413181</v>
      </c>
      <c r="Q302" s="15">
        <v>0.0005983429098648927</v>
      </c>
      <c r="R302" s="15">
        <v>0.0005563459537510877</v>
      </c>
      <c r="S302" s="16">
        <f>+Q302/R302</f>
        <v>1.07548712420868</v>
      </c>
      <c r="T302" s="16">
        <f>+IF(S302&lt;0.7,0.7,IF(S302&gt;1.3,1.3,S302))</f>
        <v>1.07548712420868</v>
      </c>
      <c r="U302" s="16">
        <v>0.9363827650574702</v>
      </c>
      <c r="V302" s="17">
        <f>+O302/N302*(C302-19600000)</f>
        <v>0</v>
      </c>
      <c r="W302" s="17">
        <f>+V302*(T302-1)</f>
        <v>0</v>
      </c>
      <c r="X302" s="17">
        <f>+(U302-1)*(V302+W302)</f>
        <v>0</v>
      </c>
      <c r="Y302" s="17">
        <v>19600000</v>
      </c>
      <c r="Z302" s="17">
        <v>0</v>
      </c>
      <c r="AA302" s="53">
        <f>SUM(V302:Z302)</f>
        <v>19600000</v>
      </c>
    </row>
    <row r="303" spans="1:27" ht="12.75">
      <c r="A303" s="28" t="s">
        <v>341</v>
      </c>
      <c r="B303" s="29" t="s">
        <v>342</v>
      </c>
      <c r="C303" s="21">
        <v>28159293.35283823</v>
      </c>
      <c r="D303" s="22">
        <v>153596.54289985838</v>
      </c>
      <c r="E303" s="20">
        <v>1.5383590133846772</v>
      </c>
      <c r="F303" s="22">
        <f>+D303*E303</f>
        <v>236286.6261947234</v>
      </c>
      <c r="G303" s="23">
        <v>-0.10024127215252611</v>
      </c>
      <c r="H303" s="23">
        <v>22.761887823806724</v>
      </c>
      <c r="I303" s="23">
        <v>6.678107424625479</v>
      </c>
      <c r="J303" s="23">
        <f>+IF(I303&gt;10,10,I303)</f>
        <v>6.678107424625479</v>
      </c>
      <c r="K303" s="23">
        <f>-2.211-(0.131*G303)+(0.152*H303)+(0.392*J303)</f>
        <v>3.879756666323791</v>
      </c>
      <c r="L303" s="22">
        <f>+K303/100*F303</f>
        <v>9167.346131421356</v>
      </c>
      <c r="M303" s="22">
        <v>42397.11253931688</v>
      </c>
      <c r="N303" s="22">
        <v>30941.925333591364</v>
      </c>
      <c r="O303" s="22">
        <f>+N303/M303*L303</f>
        <v>6690.440044533222</v>
      </c>
      <c r="P303" s="24">
        <f>+O303/F303</f>
        <v>0.028314933232910282</v>
      </c>
      <c r="Q303" s="25">
        <v>0.002622549915856299</v>
      </c>
      <c r="R303" s="25">
        <v>0.002362761109629545</v>
      </c>
      <c r="S303" s="26">
        <f>+Q303/R303</f>
        <v>1.1099513637531835</v>
      </c>
      <c r="T303" s="26">
        <f>+IF(S303&lt;0.7,0.7,IF(S303&gt;1.3,1.3,S303))</f>
        <v>1.1099513637531835</v>
      </c>
      <c r="U303" s="26">
        <v>1.0253514248860613</v>
      </c>
      <c r="V303" s="27">
        <f>+O303/N303*(C303-19600000)</f>
        <v>1850739.3571455313</v>
      </c>
      <c r="W303" s="27">
        <f>+V303*(T303-1)</f>
        <v>203491.31626984128</v>
      </c>
      <c r="X303" s="27">
        <f>+(U303-1)*(V303+W303)</f>
        <v>52077.674615733034</v>
      </c>
      <c r="Y303" s="27">
        <v>19600000</v>
      </c>
      <c r="Z303" s="27">
        <v>6452985</v>
      </c>
      <c r="AA303" s="54">
        <f>SUM(V303:Z303)</f>
        <v>28159293.348031104</v>
      </c>
    </row>
    <row r="304" spans="1:27" ht="12.75">
      <c r="A304" s="18" t="s">
        <v>343</v>
      </c>
      <c r="B304" s="19" t="s">
        <v>344</v>
      </c>
      <c r="C304" s="11">
        <v>47976588.39255154</v>
      </c>
      <c r="D304" s="12">
        <v>59453.19658740505</v>
      </c>
      <c r="E304" s="10">
        <v>1.999980728305126</v>
      </c>
      <c r="F304" s="12">
        <f>+D304*E304</f>
        <v>118905.24741094619</v>
      </c>
      <c r="G304" s="13">
        <v>0</v>
      </c>
      <c r="H304" s="13">
        <v>42.44754141777546</v>
      </c>
      <c r="I304" s="13">
        <v>7.253767668257982</v>
      </c>
      <c r="J304" s="13">
        <f>+IF(I304&gt;10,10,I304)</f>
        <v>7.253767668257982</v>
      </c>
      <c r="K304" s="13">
        <f>-2.211-(0.131*G304)+(0.152*H304)+(0.392*J304)</f>
        <v>7.0845032214589985</v>
      </c>
      <c r="L304" s="12">
        <f>+K304/100*F304</f>
        <v>8423.846083312275</v>
      </c>
      <c r="M304" s="12">
        <v>38123.131644610534</v>
      </c>
      <c r="N304" s="12">
        <v>53188.549433885266</v>
      </c>
      <c r="O304" s="12">
        <f>+N304/M304*L304</f>
        <v>11752.763597767993</v>
      </c>
      <c r="P304" s="14">
        <f>+O304/F304</f>
        <v>0.09884142082602534</v>
      </c>
      <c r="Q304" s="15">
        <v>0.03085487169658114</v>
      </c>
      <c r="R304" s="15">
        <v>0.004839580425065359</v>
      </c>
      <c r="S304" s="16">
        <f>+Q304/R304</f>
        <v>6.375526179248161</v>
      </c>
      <c r="T304" s="16">
        <f>+IF(S304&lt;0.7,0.7,IF(S304&gt;1.3,1.3,S304))</f>
        <v>1.3</v>
      </c>
      <c r="U304" s="16">
        <v>1.1283472621972612</v>
      </c>
      <c r="V304" s="17">
        <f>+O304/N304*(C304-19600000)</f>
        <v>6270209.258167094</v>
      </c>
      <c r="W304" s="17">
        <f>+V304*(T304-1)</f>
        <v>1881062.7774501285</v>
      </c>
      <c r="X304" s="17">
        <f>+(U304-1)*(V304+W304)</f>
        <v>1046193.4491965668</v>
      </c>
      <c r="Y304" s="17">
        <v>0</v>
      </c>
      <c r="Z304" s="17">
        <v>0</v>
      </c>
      <c r="AA304" s="53">
        <f>SUM(V304:Z304)</f>
        <v>9197465.484813789</v>
      </c>
    </row>
    <row r="305" spans="1:27" ht="12.75">
      <c r="A305" s="28" t="s">
        <v>343</v>
      </c>
      <c r="B305" s="29" t="s">
        <v>345</v>
      </c>
      <c r="C305" s="21">
        <v>47976588.39255154</v>
      </c>
      <c r="D305" s="22">
        <v>327572.57684404444</v>
      </c>
      <c r="E305" s="20">
        <v>1.999980728305126</v>
      </c>
      <c r="F305" s="22">
        <f>+D305*E305</f>
        <v>655138.8408093388</v>
      </c>
      <c r="G305" s="23">
        <v>-0.17012527716410897</v>
      </c>
      <c r="H305" s="23">
        <v>19.594348501542505</v>
      </c>
      <c r="I305" s="23">
        <v>4.927333179752699</v>
      </c>
      <c r="J305" s="23">
        <f>+IF(I305&gt;10,10,I305)</f>
        <v>4.927333179752699</v>
      </c>
      <c r="K305" s="23">
        <f>-2.211-(0.131*G305)+(0.152*H305)+(0.392*J305)</f>
        <v>2.721141990006017</v>
      </c>
      <c r="L305" s="22">
        <f>+K305/100*F305</f>
        <v>17827.258090101594</v>
      </c>
      <c r="M305" s="22">
        <v>38123.131644610534</v>
      </c>
      <c r="N305" s="22">
        <v>53188.549433885266</v>
      </c>
      <c r="O305" s="22">
        <f>+N305/M305*L305</f>
        <v>24872.19588976362</v>
      </c>
      <c r="P305" s="24">
        <f>+O305/F305</f>
        <v>0.037964770733234586</v>
      </c>
      <c r="Q305" s="25">
        <v>0.0015658299457305897</v>
      </c>
      <c r="R305" s="25">
        <v>0.004839580425065359</v>
      </c>
      <c r="S305" s="26">
        <f>+Q305/R305</f>
        <v>0.32354663177427057</v>
      </c>
      <c r="T305" s="26">
        <f>+IF(S305&lt;0.7,0.7,IF(S305&gt;1.3,1.3,S305))</f>
        <v>0.7</v>
      </c>
      <c r="U305" s="26">
        <v>1.1283472621972612</v>
      </c>
      <c r="V305" s="27">
        <f>+O305/N305*(C305-19600000)</f>
        <v>13269549.041942706</v>
      </c>
      <c r="W305" s="27">
        <f>+V305*(T305-1)</f>
        <v>-3980864.7125828126</v>
      </c>
      <c r="X305" s="27">
        <f>+(U305-1)*(V305+W305)</f>
        <v>1192177.2030879457</v>
      </c>
      <c r="Y305" s="27">
        <v>19600000</v>
      </c>
      <c r="Z305" s="27">
        <v>8698261</v>
      </c>
      <c r="AA305" s="54">
        <f>SUM(V305:Z305)</f>
        <v>38779122.53244784</v>
      </c>
    </row>
    <row r="306" spans="1:27" ht="12.75">
      <c r="A306" s="18" t="s">
        <v>346</v>
      </c>
      <c r="B306" s="19" t="s">
        <v>347</v>
      </c>
      <c r="C306" s="11">
        <v>19600000</v>
      </c>
      <c r="D306" s="12">
        <v>99109.16321071492</v>
      </c>
      <c r="E306" s="10">
        <v>2.823610898028632</v>
      </c>
      <c r="F306" s="12">
        <f>+D306*E306</f>
        <v>279845.713336273</v>
      </c>
      <c r="G306" s="13">
        <v>-0.6072261076264682</v>
      </c>
      <c r="H306" s="13">
        <v>22.06367139948764</v>
      </c>
      <c r="I306" s="13">
        <v>5.628480253540742</v>
      </c>
      <c r="J306" s="13">
        <f>+IF(I306&gt;10,10,I306)</f>
        <v>5.628480253540742</v>
      </c>
      <c r="K306" s="13">
        <f>-2.211-(0.131*G306)+(0.152*H306)+(0.392*J306)</f>
        <v>3.428588932209159</v>
      </c>
      <c r="L306" s="12">
        <f>+K306/100*F306</f>
        <v>9594.759154709225</v>
      </c>
      <c r="M306" s="12">
        <v>11031.063743537139</v>
      </c>
      <c r="N306" s="12">
        <v>12423.585857486343</v>
      </c>
      <c r="O306" s="12">
        <f>+N306/M306*L306</f>
        <v>10805.967303948417</v>
      </c>
      <c r="P306" s="14">
        <f>+O306/F306</f>
        <v>0.03861401761392559</v>
      </c>
      <c r="Q306" s="15">
        <v>0.00279120904093256</v>
      </c>
      <c r="R306" s="15">
        <v>0.0030030117968142624</v>
      </c>
      <c r="S306" s="16">
        <f>+Q306/R306</f>
        <v>0.9294698888274788</v>
      </c>
      <c r="T306" s="16">
        <f>+IF(S306&lt;0.7,0.7,IF(S306&gt;1.3,1.3,S306))</f>
        <v>0.9294698888274788</v>
      </c>
      <c r="U306" s="16">
        <v>1.0768281271315214</v>
      </c>
      <c r="V306" s="17">
        <f>+O306/N306*(C306-19600000)</f>
        <v>0</v>
      </c>
      <c r="W306" s="17">
        <f>+V306*(T306-1)</f>
        <v>0</v>
      </c>
      <c r="X306" s="17">
        <f>+(U306-1)*(V306+W306)</f>
        <v>0</v>
      </c>
      <c r="Y306" s="17">
        <v>19600000</v>
      </c>
      <c r="Z306" s="17">
        <v>0</v>
      </c>
      <c r="AA306" s="53">
        <f>SUM(V306:Z306)</f>
        <v>19600000</v>
      </c>
    </row>
    <row r="307" spans="1:27" ht="13.5" thickBot="1">
      <c r="A307" s="43" t="s">
        <v>348</v>
      </c>
      <c r="B307" s="44" t="s">
        <v>349</v>
      </c>
      <c r="C307" s="45">
        <v>19600000</v>
      </c>
      <c r="D307" s="46">
        <v>31360.693655380604</v>
      </c>
      <c r="E307" s="47">
        <v>2.1604278547979185</v>
      </c>
      <c r="F307" s="46">
        <f>+D307*E307</f>
        <v>67752.51611886862</v>
      </c>
      <c r="G307" s="48">
        <v>0</v>
      </c>
      <c r="H307" s="48">
        <v>24.049289506162523</v>
      </c>
      <c r="I307" s="48">
        <v>3.020679201854183</v>
      </c>
      <c r="J307" s="48">
        <f>+IF(I307&gt;10,10,I307)</f>
        <v>3.020679201854183</v>
      </c>
      <c r="K307" s="48">
        <f>-2.211-(0.131*G307)+(0.152*H307)+(0.392*J307)</f>
        <v>2.6285982520635436</v>
      </c>
      <c r="L307" s="46">
        <f>+K307/100*F307</f>
        <v>1780.9414544296512</v>
      </c>
      <c r="M307" s="46">
        <v>2694.1120368246065</v>
      </c>
      <c r="N307" s="46">
        <v>1534.835451194695</v>
      </c>
      <c r="O307" s="46">
        <f>+N307/M307*L307</f>
        <v>1014.6022301220372</v>
      </c>
      <c r="P307" s="49">
        <f>+O307/F307</f>
        <v>0.0149751225230066</v>
      </c>
      <c r="Q307" s="50">
        <v>0.005485489394887587</v>
      </c>
      <c r="R307" s="50">
        <v>0.00493819242917381</v>
      </c>
      <c r="S307" s="51">
        <f>+Q307/R307</f>
        <v>1.1108294124952403</v>
      </c>
      <c r="T307" s="51">
        <f>+IF(S307&lt;0.7,0.7,IF(S307&gt;1.3,1.3,S307))</f>
        <v>1.1108294124952403</v>
      </c>
      <c r="U307" s="51">
        <v>0.9255284202735865</v>
      </c>
      <c r="V307" s="52">
        <f>+O307/N307*(C307-19600000)</f>
        <v>0</v>
      </c>
      <c r="W307" s="52">
        <f>+V307*(T307-1)</f>
        <v>0</v>
      </c>
      <c r="X307" s="52">
        <f>+(U307-1)*(V307+W307)</f>
        <v>0</v>
      </c>
      <c r="Y307" s="52">
        <v>19600000</v>
      </c>
      <c r="Z307" s="52">
        <v>0</v>
      </c>
      <c r="AA307" s="55">
        <f>SUM(V307:Z307)</f>
        <v>19600000</v>
      </c>
    </row>
    <row r="308" ht="13.5" thickTop="1"/>
  </sheetData>
  <sheetProtection password="E10D" sheet="1" objects="1" scenarios="1"/>
  <printOptions/>
  <pageMargins left="0.25" right="0.25" top="0.25" bottom="0.25" header="0" footer="0"/>
  <pageSetup fitToHeight="30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H13657</cp:lastModifiedBy>
  <cp:lastPrinted>2008-09-30T12:59:20Z</cp:lastPrinted>
  <dcterms:created xsi:type="dcterms:W3CDTF">2008-09-29T21:10:14Z</dcterms:created>
  <dcterms:modified xsi:type="dcterms:W3CDTF">2008-09-30T17:47:48Z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-671114693</vt:i4>
  </property>
  <property fmtid="{D5CDD505-2E9C-101B-9397-08002B2CF9AE}" pid="4" name="_NewReviewCyc">
    <vt:lpwstr/>
  </property>
  <property fmtid="{D5CDD505-2E9C-101B-9397-08002B2CF9AE}" pid="5" name="_EmailSubje">
    <vt:lpwstr>Data to post</vt:lpwstr>
  </property>
  <property fmtid="{D5CDD505-2E9C-101B-9397-08002B2CF9AE}" pid="6" name="_AuthorEma">
    <vt:lpwstr>Todd.M.Richardson@hud.gov</vt:lpwstr>
  </property>
  <property fmtid="{D5CDD505-2E9C-101B-9397-08002B2CF9AE}" pid="7" name="_AuthorEmailDisplayNa">
    <vt:lpwstr>Richardson, Todd M</vt:lpwstr>
  </property>
</Properties>
</file>